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Новая папка\"/>
    </mc:Choice>
  </mc:AlternateContent>
  <bookViews>
    <workbookView xWindow="0" yWindow="0" windowWidth="28800" windowHeight="12330" tabRatio="820" activeTab="2"/>
  </bookViews>
  <sheets>
    <sheet name="Титул" sheetId="1" r:id="rId1"/>
    <sheet name="29.02.04" sheetId="2" r:id="rId2"/>
    <sheet name="Описание" sheetId="4" r:id="rId3"/>
  </sheets>
  <definedNames>
    <definedName name="__xlnm.Print_Area" localSheetId="1">'29.02.04'!$A$1:$R$84</definedName>
    <definedName name="__xlnm.Print_Area" localSheetId="2">Описание!$A$1:$D$71</definedName>
    <definedName name="__xlnm.Print_Area" localSheetId="0">Титул!$A$1:$BL$25</definedName>
    <definedName name="__xlnm.Print_Area_0" localSheetId="1">'29.02.04'!$A$1:$R$84</definedName>
    <definedName name="__xlnm.Print_Area_0" localSheetId="0">Титул!$A$1:$BL$25</definedName>
    <definedName name="__xlnm.Print_Area_0_0" localSheetId="1">'29.02.04'!$A$1:$R$84</definedName>
    <definedName name="__xlnm.Print_Area_0_0" localSheetId="0">Титул!$A$1:$BL$25</definedName>
    <definedName name="Excel_BuiltIn_Print_Area_2_1" localSheetId="1">'29.02.04'!$A$1:$Q$84</definedName>
    <definedName name="Excel_BuiltIn_Print_Area_2_1">#N/A</definedName>
    <definedName name="Excel_BuiltIn_Print_Area_3_1" localSheetId="1">#N/A</definedName>
    <definedName name="Excel_BuiltIn_Print_Area_3_1" localSheetId="2">Описание!$A$1:$R$79</definedName>
    <definedName name="Excel_BuiltIn_Print_Area_3_1">#N/A</definedName>
    <definedName name="_xlnm.Print_Area" localSheetId="1">'29.02.04'!$A$1:$R$84</definedName>
    <definedName name="_xlnm.Print_Area" localSheetId="2">Описание!$A$1:$D$75</definedName>
    <definedName name="_xlnm.Print_Area" localSheetId="0">Титул!$A$1:$BL$25</definedName>
  </definedNames>
  <calcPr calcId="162913" iterateDelta="1E-4"/>
</workbook>
</file>

<file path=xl/calcChain.xml><?xml version="1.0" encoding="utf-8"?>
<calcChain xmlns="http://schemas.openxmlformats.org/spreadsheetml/2006/main">
  <c r="D49" i="2" l="1"/>
  <c r="D10" i="2"/>
  <c r="E10" i="2"/>
  <c r="E21" i="2"/>
  <c r="E23" i="2"/>
  <c r="D23" i="2"/>
  <c r="F10" i="2"/>
  <c r="H23" i="2"/>
  <c r="F23" i="2"/>
  <c r="G49" i="2"/>
  <c r="H49" i="2"/>
  <c r="G10" i="2"/>
  <c r="G23" i="2"/>
  <c r="N72" i="2"/>
  <c r="P72" i="2"/>
  <c r="E28" i="2"/>
  <c r="H28" i="2"/>
  <c r="I28" i="2"/>
  <c r="D65" i="2"/>
  <c r="F64" i="2"/>
  <c r="G64" i="2"/>
  <c r="G63" i="2"/>
  <c r="D66" i="2"/>
  <c r="I63" i="2"/>
  <c r="H63" i="2"/>
  <c r="E63" i="2"/>
  <c r="F34" i="2"/>
  <c r="F35" i="2"/>
  <c r="D35" i="2"/>
  <c r="I33" i="2"/>
  <c r="E33" i="2"/>
  <c r="H33" i="2"/>
  <c r="F60" i="2"/>
  <c r="G59" i="2"/>
  <c r="F56" i="2"/>
  <c r="D56" i="2"/>
  <c r="F55" i="2"/>
  <c r="G55" i="2"/>
  <c r="F51" i="2"/>
  <c r="G51" i="2"/>
  <c r="G50" i="2"/>
  <c r="O72" i="2"/>
  <c r="F48" i="2"/>
  <c r="G45" i="2"/>
  <c r="I67" i="2"/>
  <c r="E59" i="2"/>
  <c r="H59" i="2"/>
  <c r="I59" i="2"/>
  <c r="F44" i="2"/>
  <c r="H67" i="2"/>
  <c r="E67" i="2"/>
  <c r="F68" i="2"/>
  <c r="G67" i="2"/>
  <c r="E11" i="2"/>
  <c r="BJ17" i="1"/>
  <c r="BL17" i="1"/>
  <c r="BL18" i="1"/>
  <c r="BJ15" i="1"/>
  <c r="BJ16" i="1"/>
  <c r="BL16" i="1"/>
  <c r="BJ14" i="1"/>
  <c r="F47" i="2"/>
  <c r="D47" i="2"/>
  <c r="F29" i="2"/>
  <c r="F28" i="2"/>
  <c r="F30" i="2"/>
  <c r="D30" i="2"/>
  <c r="F31" i="2"/>
  <c r="D31" i="2"/>
  <c r="F32" i="2"/>
  <c r="D32" i="2"/>
  <c r="F38" i="2"/>
  <c r="F39" i="2"/>
  <c r="D39" i="2"/>
  <c r="F40" i="2"/>
  <c r="D40" i="2"/>
  <c r="F41" i="2"/>
  <c r="D41" i="2"/>
  <c r="F42" i="2"/>
  <c r="D42" i="2"/>
  <c r="F43" i="2"/>
  <c r="D43" i="2"/>
  <c r="F46" i="2"/>
  <c r="BL15" i="1"/>
  <c r="BL14" i="1"/>
  <c r="BE18" i="1"/>
  <c r="BF18" i="1"/>
  <c r="BG18" i="1"/>
  <c r="BH18" i="1"/>
  <c r="BI18" i="1"/>
  <c r="BK18" i="1"/>
  <c r="BD18" i="1"/>
  <c r="F36" i="2"/>
  <c r="E54" i="2"/>
  <c r="H54" i="2"/>
  <c r="I54" i="2"/>
  <c r="E50" i="2"/>
  <c r="H50" i="2"/>
  <c r="I50" i="2"/>
  <c r="I49" i="2"/>
  <c r="I71" i="2"/>
  <c r="L72" i="2"/>
  <c r="M72" i="2"/>
  <c r="F27" i="2"/>
  <c r="F26" i="2"/>
  <c r="H26" i="2"/>
  <c r="E26" i="2"/>
  <c r="F25" i="2"/>
  <c r="G25" i="2"/>
  <c r="F24" i="2"/>
  <c r="G24" i="2"/>
  <c r="F22" i="2"/>
  <c r="F21" i="2"/>
  <c r="D21" i="2"/>
  <c r="I21" i="2"/>
  <c r="I11" i="2"/>
  <c r="I10" i="2"/>
  <c r="H21" i="2"/>
  <c r="H10" i="2"/>
  <c r="G21" i="2"/>
  <c r="F20" i="2"/>
  <c r="G20" i="2"/>
  <c r="F19" i="2"/>
  <c r="G19" i="2"/>
  <c r="F18" i="2"/>
  <c r="G18" i="2"/>
  <c r="F17" i="2"/>
  <c r="G17" i="2"/>
  <c r="F16" i="2"/>
  <c r="F14" i="2"/>
  <c r="F15" i="2"/>
  <c r="D15" i="2"/>
  <c r="H14" i="2"/>
  <c r="E14" i="2"/>
  <c r="D14" i="2"/>
  <c r="F13" i="2"/>
  <c r="G13" i="2"/>
  <c r="F12" i="2"/>
  <c r="G12" i="2"/>
  <c r="G11" i="2"/>
  <c r="H11" i="2"/>
  <c r="H45" i="2"/>
  <c r="H37" i="2"/>
  <c r="I45" i="2"/>
  <c r="I37" i="2"/>
  <c r="D57" i="2"/>
  <c r="D58" i="2"/>
  <c r="D61" i="2"/>
  <c r="D62" i="2"/>
  <c r="D69" i="2"/>
  <c r="J71" i="2"/>
  <c r="J77" i="2"/>
  <c r="K71" i="2"/>
  <c r="K77" i="2"/>
  <c r="L71" i="2"/>
  <c r="L77" i="2"/>
  <c r="M71" i="2"/>
  <c r="M77" i="2"/>
  <c r="N71" i="2"/>
  <c r="N77" i="2"/>
  <c r="O71" i="2"/>
  <c r="O77" i="2"/>
  <c r="P71" i="2"/>
  <c r="P77" i="2"/>
  <c r="J72" i="2"/>
  <c r="K72" i="2"/>
  <c r="Q77" i="2"/>
  <c r="G30" i="2"/>
  <c r="D16" i="2"/>
  <c r="D44" i="2"/>
  <c r="D34" i="2"/>
  <c r="G32" i="2"/>
  <c r="G15" i="2"/>
  <c r="G14" i="2"/>
  <c r="F63" i="2"/>
  <c r="D64" i="2"/>
  <c r="D63" i="2"/>
  <c r="D60" i="2"/>
  <c r="D59" i="2"/>
  <c r="D38" i="2"/>
  <c r="D25" i="2"/>
  <c r="D46" i="2"/>
  <c r="D45" i="2"/>
  <c r="D55" i="2"/>
  <c r="D54" i="2"/>
  <c r="D18" i="2"/>
  <c r="D17" i="2"/>
  <c r="D19" i="2"/>
  <c r="D48" i="2"/>
  <c r="F54" i="2"/>
  <c r="D36" i="2"/>
  <c r="D33" i="2"/>
  <c r="F50" i="2"/>
  <c r="F45" i="2"/>
  <c r="F37" i="2"/>
  <c r="D13" i="2"/>
  <c r="D51" i="2"/>
  <c r="D50" i="2"/>
  <c r="E45" i="2"/>
  <c r="E37" i="2"/>
  <c r="F59" i="2"/>
  <c r="D20" i="2"/>
  <c r="G16" i="2"/>
  <c r="D22" i="2"/>
  <c r="G27" i="2"/>
  <c r="G26" i="2"/>
  <c r="G54" i="2"/>
  <c r="H71" i="2"/>
  <c r="D27" i="2"/>
  <c r="D12" i="2"/>
  <c r="D11" i="2"/>
  <c r="F67" i="2"/>
  <c r="F49" i="2"/>
  <c r="F11" i="2"/>
  <c r="G37" i="2"/>
  <c r="D29" i="2"/>
  <c r="F33" i="2"/>
  <c r="D26" i="2"/>
  <c r="BJ18" i="1"/>
  <c r="D24" i="2"/>
  <c r="D68" i="2"/>
  <c r="D67" i="2"/>
  <c r="G29" i="2"/>
  <c r="G33" i="2"/>
  <c r="G31" i="2"/>
  <c r="F71" i="2"/>
  <c r="G28" i="2"/>
  <c r="G71" i="2"/>
  <c r="E49" i="2"/>
  <c r="E71" i="2"/>
  <c r="D37" i="2"/>
  <c r="D28" i="2"/>
  <c r="D71" i="2"/>
</calcChain>
</file>

<file path=xl/sharedStrings.xml><?xml version="1.0" encoding="utf-8"?>
<sst xmlns="http://schemas.openxmlformats.org/spreadsheetml/2006/main" count="405" uniqueCount="273">
  <si>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</si>
  <si>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</si>
  <si>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</si>
  <si>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</si>
  <si>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</si>
  <si>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</si>
  <si>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</si>
  <si>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</si>
  <si>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</si>
  <si>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</si>
  <si>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</si>
  <si>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</si>
  <si>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</si>
  <si>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</si>
  <si>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</si>
  <si>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</si>
  <si>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</si>
  <si>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</si>
  <si>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</si>
  <si>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</si>
  <si>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</si>
  <si>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</si>
  <si>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</si>
  <si>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</si>
  <si>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</si>
  <si>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пред-</t>
  </si>
  <si>
    <t>точная</t>
  </si>
  <si>
    <t>итоговая</t>
  </si>
  <si>
    <t>кулы</t>
  </si>
  <si>
    <t>междисциплинарным</t>
  </si>
  <si>
    <t>специальности</t>
  </si>
  <si>
    <t>дипломная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</si>
  <si>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</si>
  <si>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</si>
  <si>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</si>
  <si>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</si>
  <si>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</si>
  <si>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</si>
  <si>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</si>
  <si>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х</t>
  </si>
  <si>
    <t>III</t>
  </si>
  <si>
    <t>+</t>
  </si>
  <si>
    <t>IV курс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</si>
  <si>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</si>
  <si>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</si>
  <si>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</si>
  <si>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</si>
  <si>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</si>
  <si>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</si>
  <si>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</si>
  <si>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</si>
  <si>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</si>
  <si>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</si>
  <si>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</si>
  <si>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</si>
  <si>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</si>
  <si>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</si>
  <si>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</si>
  <si>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4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</si>
  <si>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</si>
  <si>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</si>
  <si>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</si>
  <si>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</si>
  <si>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</si>
  <si>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</si>
  <si>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</si>
  <si>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</si>
  <si>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</si>
  <si>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</si>
  <si>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</si>
  <si>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</si>
  <si>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Математика</t>
  </si>
  <si>
    <t>Э(П),Э(П)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</si>
  <si>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</si>
  <si>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</si>
  <si>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</si>
  <si>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</si>
  <si>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</si>
  <si>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</si>
  <si>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</si>
  <si>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</si>
  <si>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</si>
  <si>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</si>
  <si>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</si>
  <si>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</si>
  <si>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</si>
  <si>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ДЗ</t>
  </si>
  <si>
    <t>ОУД.08</t>
  </si>
  <si>
    <t>ОУД.09</t>
  </si>
  <si>
    <t>ОУД.10</t>
  </si>
  <si>
    <t>ОУД.11</t>
  </si>
  <si>
    <t>Обществознание</t>
  </si>
  <si>
    <t>ОУД.12</t>
  </si>
  <si>
    <t>Астрономия</t>
  </si>
  <si>
    <t>Вариативная часть</t>
  </si>
  <si>
    <t>ОГСЭ.00</t>
  </si>
  <si>
    <t>Общий гуманитарный и 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</si>
  <si>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</si>
  <si>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</si>
  <si>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</si>
  <si>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</si>
  <si>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</si>
  <si>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</si>
  <si>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учебный цикл</t>
  </si>
  <si>
    <t>ЕН.01</t>
  </si>
  <si>
    <t>Э</t>
  </si>
  <si>
    <t>ОП.00</t>
  </si>
  <si>
    <t>Общепрофессиональный цикл</t>
  </si>
  <si>
    <t>ОП.01</t>
  </si>
  <si>
    <t>ОП.02</t>
  </si>
  <si>
    <t>ОП.03</t>
  </si>
  <si>
    <t>Материаловедение</t>
  </si>
  <si>
    <t>ОП.04</t>
  </si>
  <si>
    <t>ОП.05</t>
  </si>
  <si>
    <t>ОП.06</t>
  </si>
  <si>
    <t>-, ДЗ</t>
  </si>
  <si>
    <t>ДЗ, ДЗ</t>
  </si>
  <si>
    <t>Безопасность жизнедеятельности</t>
  </si>
  <si>
    <t>ПМ.00</t>
  </si>
  <si>
    <t>Профессиональный цикл</t>
  </si>
  <si>
    <t>ПМ.01</t>
  </si>
  <si>
    <t>Экв</t>
  </si>
  <si>
    <t>МДК.01.01</t>
  </si>
  <si>
    <t>УП.01</t>
  </si>
  <si>
    <t>Учебная практика</t>
  </si>
  <si>
    <t>108</t>
  </si>
  <si>
    <t>ПМ.02</t>
  </si>
  <si>
    <t>МДК.02.01</t>
  </si>
  <si>
    <t>УП.02</t>
  </si>
  <si>
    <t>72</t>
  </si>
  <si>
    <t>ПП.02</t>
  </si>
  <si>
    <t>Производственная практика (по профилю специальности)</t>
  </si>
  <si>
    <t>З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</si>
  <si>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</si>
  <si>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</si>
  <si>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</si>
  <si>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</si>
  <si>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</si>
  <si>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</si>
  <si>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</si>
  <si>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</si>
  <si>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Всего:</t>
  </si>
  <si>
    <t>ПДП</t>
  </si>
  <si>
    <t>Производственная практика (преддипломная)</t>
  </si>
  <si>
    <t>4 нед</t>
  </si>
  <si>
    <t>ГИА</t>
  </si>
  <si>
    <t>Государственная итоговая аттестация</t>
  </si>
  <si>
    <t>6 нед</t>
  </si>
  <si>
    <t>дисциплин и МДК</t>
  </si>
  <si>
    <t>учебной практики</t>
  </si>
  <si>
    <t>производственной практики</t>
  </si>
  <si>
    <t>1. Программа базовой подготовки</t>
  </si>
  <si>
    <t>преддипломной практики</t>
  </si>
  <si>
    <t>экзаменов</t>
  </si>
  <si>
    <t>Выполнение ВКР с 38 по 41 неделю 8 семестра (всего 4 недели)</t>
  </si>
  <si>
    <t>зачетов</t>
  </si>
  <si>
    <t>4. Перечень лабораторий, кабинетов, мастерских</t>
  </si>
  <si>
    <t>№</t>
  </si>
  <si>
    <t>Наименование</t>
  </si>
  <si>
    <t>Кабинеты:</t>
  </si>
  <si>
    <t>Иностранного языка</t>
  </si>
  <si>
    <t>Математики</t>
  </si>
  <si>
    <t>Метрологии, стандартизации и сертификации</t>
  </si>
  <si>
    <t>Безопасности жизнедеятельности и охраны труда</t>
  </si>
  <si>
    <t>Лаборатории:</t>
  </si>
  <si>
    <t>Спортивный зал</t>
  </si>
  <si>
    <t>Открытый стадион широкого профиля</t>
  </si>
  <si>
    <t>Залы</t>
  </si>
  <si>
    <t>Библиотека</t>
  </si>
  <si>
    <t>Читальный зал c выходом в сеть Интернет</t>
  </si>
  <si>
    <t>Выполнение курсовой работы (проекта) рассматривается как вид учебной работы по профессиональному модулю и реализуется в пределах времени, отведенного на его изучение.
Экзамен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</si>
  <si>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С о г л а с о в а н о:</t>
  </si>
  <si>
    <t>1З/10ДЗ/6Э</t>
  </si>
  <si>
    <t>З, ДЗ</t>
  </si>
  <si>
    <t>Профильные дисциплины по выбору из обязательных предметных областей</t>
  </si>
  <si>
    <t>-/-/2Э</t>
  </si>
  <si>
    <t>Базовые  дисциплины по выбору  из обязательных предметных областей</t>
  </si>
  <si>
    <t>Родная литература</t>
  </si>
  <si>
    <t>-/2ДЗ/-</t>
  </si>
  <si>
    <t>Введение в специальность</t>
  </si>
  <si>
    <t>ПП.01</t>
  </si>
  <si>
    <t>МДК.02.02</t>
  </si>
  <si>
    <t xml:space="preserve">Основы предпринимательской деятельности </t>
  </si>
  <si>
    <t>Правовое обеспечение профессиональной деятельности</t>
  </si>
  <si>
    <t>Общий объем</t>
  </si>
  <si>
    <t xml:space="preserve">образовательной </t>
  </si>
  <si>
    <t>программы</t>
  </si>
  <si>
    <t xml:space="preserve"> </t>
  </si>
  <si>
    <t>З, З, З, З, ДЗ</t>
  </si>
  <si>
    <t>Заместитель директора</t>
  </si>
  <si>
    <t>Ж.А. Горячева</t>
  </si>
  <si>
    <t>Э (П),Э(П)</t>
  </si>
  <si>
    <t>Э(П)</t>
  </si>
  <si>
    <t>дифференцирован-ных зачетов</t>
  </si>
  <si>
    <t>Защита ВКР - 42,43 неделя 8 семестра (всего 2 недели)</t>
  </si>
  <si>
    <t>К</t>
  </si>
  <si>
    <t>Обязательные консультации</t>
  </si>
  <si>
    <t>2020 - 2024 г.г.</t>
  </si>
  <si>
    <t>ЕН.02</t>
  </si>
  <si>
    <t>ЕН.03</t>
  </si>
  <si>
    <t>Информационные технологии в профессиональной деятельности</t>
  </si>
  <si>
    <t>Экологические основы природопользования</t>
  </si>
  <si>
    <t xml:space="preserve">Инженерная графика </t>
  </si>
  <si>
    <t>Спецрисунок и художественная графика</t>
  </si>
  <si>
    <t>История стилей в костюме</t>
  </si>
  <si>
    <t>Моделирование швейных изделий</t>
  </si>
  <si>
    <t>Основы художественного оформления швейного изделия</t>
  </si>
  <si>
    <t>Конструирование швейных изделий</t>
  </si>
  <si>
    <t>Теоретические основы конструирования швейных изделий</t>
  </si>
  <si>
    <t>Методы контруктивного моделирования швейных изделий</t>
  </si>
  <si>
    <t>Подготовка и организация технологических процессов на швейном производстве</t>
  </si>
  <si>
    <t>Основы обработки различных видов одежды</t>
  </si>
  <si>
    <t>ПМ.05</t>
  </si>
  <si>
    <t>Организация работы специализированного подразделения швейного производства и управление ею</t>
  </si>
  <si>
    <t>МДК.05.01</t>
  </si>
  <si>
    <t>УП.05</t>
  </si>
  <si>
    <t>ПП.05</t>
  </si>
  <si>
    <t>Основы управления работами специализированного управления швейным производством</t>
  </si>
  <si>
    <t>Технология пошива, ремонта и обновления швейных изделий</t>
  </si>
  <si>
    <t>Выполнение работ по профессиям рабочих, должностей служащих 16909 Портной</t>
  </si>
  <si>
    <t>ОП.07</t>
  </si>
  <si>
    <t>Художественная вышивка изделий из ткани</t>
  </si>
  <si>
    <t>ОП.08</t>
  </si>
  <si>
    <t>ОП.09</t>
  </si>
  <si>
    <t>ОП.10</t>
  </si>
  <si>
    <t xml:space="preserve">Экв </t>
  </si>
  <si>
    <t>Метрология, стандартизация и подтверждение качества</t>
  </si>
  <si>
    <t>Интернет-маркетинг и продвижение услуг</t>
  </si>
  <si>
    <t>180</t>
  </si>
  <si>
    <t>Физика</t>
  </si>
  <si>
    <t>-/-/4Э</t>
  </si>
  <si>
    <t>1З/6ДЗ/-</t>
  </si>
  <si>
    <t>1З/10ДЗ/6Э/5Экв</t>
  </si>
  <si>
    <t>8З/4ДЗ/-</t>
  </si>
  <si>
    <t>-; ДЗ</t>
  </si>
  <si>
    <t>-/3ДЗ/-</t>
  </si>
  <si>
    <t>ДЗ, ДЗ, -, ДЗ</t>
  </si>
  <si>
    <t>Выпускная квалификационная работа (ВКР)</t>
  </si>
  <si>
    <t>-/1ДЗ/2Э</t>
  </si>
  <si>
    <t>-/6ДЗ/1Э</t>
  </si>
  <si>
    <t>-, КДЗ, ДЗ</t>
  </si>
  <si>
    <t>КДЗ</t>
  </si>
  <si>
    <t>КДЗ, ДЗ</t>
  </si>
  <si>
    <t>-, КДЗ</t>
  </si>
  <si>
    <t xml:space="preserve">                           </t>
  </si>
  <si>
    <t>Спортивный комплекс</t>
  </si>
  <si>
    <t>Стрелковый тир</t>
  </si>
  <si>
    <t>Актовый зал</t>
  </si>
  <si>
    <t>5.5. Порядок проведения учебной и производственной практики</t>
  </si>
  <si>
    <t>5.6. Порядок аттестации обучающихся</t>
  </si>
  <si>
    <t>5.6.1.Формы проведения текущего контроля и промежуточной аттестации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</si>
  <si>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 утвержденным директором колледжа,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
Формами промежуточной аттестации являются: зачет, дифференцированный зачет, экзамен, квалификационный экзамен. Зачеты, дифференцированные зачеты проводятся за счет часов, отведенных на изучение дисциплин и междисциплинарных курсов.</t>
  </si>
  <si>
    <t>5.6.2. Формы государственной итоговой аттестации</t>
  </si>
  <si>
    <t>Формы и порядок проведения государственной итоговой аттестации определяются Положением о ГИА, утвержденным директором колледжа.
Государственная итоговая аттестация включает подготовку и защиту выпускной квалификационной работы.</t>
  </si>
  <si>
    <r>
      <t xml:space="preserve">5 Пояснения к учебному плану
5.1 Нормативная база реализации ППССЗ
</t>
    </r>
    <r>
      <rPr>
        <sz val="10"/>
        <color indexed="8"/>
        <rFont val="Times New Roman"/>
        <family val="1"/>
        <charset val="204"/>
      </rPr>
      <t xml:space="preserve">Настоящий учебный план основной профессиональной образовательной программы подготовки специалистов среднего звена (далее - ППССЗ) по специальности 29.02.04 Конструирование, моделирование и технология швейных изделий разработан на основе Федерального государственного образовательного стандарта среднего профессионального образования по специальности (далее – ФГОС СПО), утвержденного приказом Министерства образования и науки Российской Федерации от 15 мая 2014 года № 534 и на основе федерального государственного образовательного стандарта среднего общего образования,утвержденного приказом Министерства образования и науки РФ от 17 мая 2012 г. № 413, реализуемого в пределах ППССЗ с учетом профиля получаемого профессионального образования.
</t>
    </r>
    <r>
      <rPr>
        <b/>
        <sz val="10"/>
        <color indexed="8"/>
        <rFont val="Times New Roman"/>
        <family val="1"/>
        <charset val="204"/>
      </rPr>
      <t xml:space="preserve">5.2 Организация учебного процесса и режим занятий
</t>
    </r>
    <r>
      <rPr>
        <sz val="10"/>
        <color indexed="8"/>
        <rFont val="Times New Roman"/>
        <family val="1"/>
        <charset val="204"/>
      </rPr>
      <t xml:space="preserve">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обучающихся составляет 54 академических часа в неделю, максимальный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графиком учебного процесса.
При реализации ППССЗ предусмотрено проведение консультации в объеме 4 часа на одного обучающегося в год. Формы проведения консультаций (индивидуальные, групповые, письменные, устные) определяются преподавателем и реализуются по графику проведения консультаций.
</t>
    </r>
    <r>
      <rPr>
        <b/>
        <sz val="10"/>
        <color indexed="8"/>
        <rFont val="Times New Roman"/>
        <family val="1"/>
        <charset val="204"/>
      </rPr>
      <t xml:space="preserve">5.3 Общеобразовательный цикл
</t>
    </r>
    <r>
      <rPr>
        <sz val="10"/>
        <color indexed="8"/>
        <rFont val="Times New Roman"/>
        <family val="1"/>
        <charset val="204"/>
      </rPr>
      <t xml:space="preserve">Получение среднего общего образования в пределах программы подготовки специалистов среднего звена по специальности   29.02.04 Конструирование, моделирование и технология швейных изделий реализуется в соответствии с приказом Минобрнауки России от 17 мая 2012 года № 413 «Об утверждении федерального государственного образовательного стандарта среднего общего образования». Нормативный срок освоения ОПОП СПО (ППССЗ) при очной форме обучения образования для лиц, обучающихся на базе основного общего образования с получением среднего общего образования, увеличен на 52 недели из расчета: теоретическое обучение (при обязательной учебной нагрузке 36 часов в неделю) – 39 нед., промежуточная аттестация – 2 нед., каникулярное время – 11 нед. Учебное время, отведенное на теоретическое обучение в объеме 1404 часа., распределено на изучение общеобразовательных дисциплин: общих и по выбору из обязательных предметных областей, изучаемые на базовом и профильном уровнях в соответствии с примерной структурой и содержанием общеобразовательного цикла основной профессиональной образовательной программы среднего профессионального образования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Качество освоения программ учебных дисциплин общеобразовательного цикла ОПОП СПО (ППССЗ) оценивается в процессе текущего контроля и промежуточной аттестации. Текущий контроль проводится в пределах учебного времени, отведенного на освоение соответствующих учебных дисциплин, как традиционными, так и инновационными методами, включая компьютерные технологии. Промежуточная аттестация проводится в форме зачетов, дифференцированных зачетов и экзаменов: зачеты, дифференцированные зачеты – за счет времени, отведенного на общеобразовательную дисциплину, экзамены – за счет времени, выделенного ФГОС СПО. Экзамены проходят по дисциплинам "Русский язык", "Математика"и "Физика" в письменной форме. В период обучения по общеобразовательному циклу предусматривается выполнение обучающимися индивидуального проекта.
</t>
    </r>
    <r>
      <rPr>
        <b/>
        <sz val="10"/>
        <color indexed="8"/>
        <rFont val="Times New Roman"/>
        <family val="1"/>
        <charset val="204"/>
      </rPr>
      <t xml:space="preserve">5.4 Формирование вариативной части ОПОП
</t>
    </r>
    <r>
      <rPr>
        <sz val="10"/>
        <color indexed="8"/>
        <rFont val="Times New Roman"/>
        <family val="1"/>
        <charset val="204"/>
      </rPr>
      <t>Объем времени вариативной части ОПОП (1350 часов максимальной учебной нагрузки, 900 часов обязательной учебной нагрузки) использован на увеличение объема времени, отведенного на освоение обязательной части ОПОП и введения новых дисциплин - "Основы предпринимательской деятельности", "Художественная вышивка изделий из ткани", "Интернет-маркетинг и продвижение услуг".</t>
    </r>
  </si>
  <si>
    <t>Учебная и производственная практика проводятся концентрированно в рамках профессиональных модулей.
По результатам прохождения учебной практики в соответствии с программой профессионального модуля ПМ.04 Выполнение работ по рабочей профессии студент должен освоить рабочую профессию 16909 Портной.</t>
  </si>
  <si>
    <t>Основ философии</t>
  </si>
  <si>
    <t>Информационных систем в профессиональной деятельности</t>
  </si>
  <si>
    <t>Материаловедения</t>
  </si>
  <si>
    <t>Инженерной графики и перспективы</t>
  </si>
  <si>
    <t>Истории стилей в костюме</t>
  </si>
  <si>
    <t>Моделирования и художественного оформления одежды</t>
  </si>
  <si>
    <t>Спецрисунка и художественной графики</t>
  </si>
  <si>
    <t>Технологии швейных изделий</t>
  </si>
  <si>
    <t>Конструирования одежды</t>
  </si>
  <si>
    <t>Конструирования изделий и раскроя ткани</t>
  </si>
  <si>
    <t>Макетирования швейных изделий</t>
  </si>
  <si>
    <t>Компьютерной графики</t>
  </si>
  <si>
    <t>Испытания материалов</t>
  </si>
  <si>
    <t>Художественно-конструкторского проектирования</t>
  </si>
  <si>
    <t>Автоматизированного проектирования швейных изделий</t>
  </si>
  <si>
    <t>Мастерские:</t>
  </si>
  <si>
    <t>Швейного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</si>
</sst>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47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color indexed="8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b/>
      <sz val="6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color indexed="8"/>
      <name val="Times New Roman Cyr1"/>
      <charset val="204"/>
    </font>
    <font>
      <b/>
      <sz val="11"/>
      <color indexed="8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1" fillId="0" borderId="0"/>
    <xf numFmtId="0" fontId="39" fillId="0" borderId="0"/>
    <xf numFmtId="0" fontId="1" fillId="0" borderId="0"/>
    <xf numFmtId="0" fontId="1" fillId="0" borderId="0"/>
    <xf numFmtId="0" fontId="2" fillId="0" borderId="0"/>
  </cellStyleXfs>
  <cellXfs count="40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1" xfId="0" applyFont="1" applyBorder="1"/>
    <xf numFmtId="0" fontId="10" fillId="0" borderId="1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2" xfId="0" applyFont="1" applyBorder="1" applyAlignment="1">
      <alignment shrinkToFit="1"/>
    </xf>
    <xf numFmtId="0" fontId="6" fillId="0" borderId="26" xfId="0" applyFont="1" applyBorder="1" applyAlignment="1">
      <alignment shrinkToFit="1"/>
    </xf>
    <xf numFmtId="2" fontId="6" fillId="0" borderId="26" xfId="0" applyNumberFormat="1" applyFont="1" applyBorder="1" applyAlignment="1">
      <alignment shrinkToFit="1"/>
    </xf>
    <xf numFmtId="49" fontId="6" fillId="0" borderId="26" xfId="0" applyNumberFormat="1" applyFont="1" applyBorder="1" applyAlignment="1">
      <alignment shrinkToFit="1"/>
    </xf>
    <xf numFmtId="0" fontId="16" fillId="0" borderId="26" xfId="0" applyFont="1" applyBorder="1" applyAlignment="1">
      <alignment horizontal="center" shrinkToFit="1"/>
    </xf>
    <xf numFmtId="0" fontId="16" fillId="0" borderId="26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2" fontId="6" fillId="0" borderId="18" xfId="0" applyNumberFormat="1" applyFont="1" applyBorder="1" applyAlignment="1">
      <alignment shrinkToFit="1"/>
    </xf>
    <xf numFmtId="0" fontId="6" fillId="0" borderId="37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17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38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Border="1" applyAlignment="1">
      <alignment horizontal="left"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22" fillId="0" borderId="0" xfId="1" applyFont="1"/>
    <xf numFmtId="0" fontId="22" fillId="2" borderId="0" xfId="1" applyFont="1" applyFill="1"/>
    <xf numFmtId="0" fontId="23" fillId="0" borderId="0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1" fillId="0" borderId="8" xfId="1" applyFont="1" applyBorder="1"/>
    <xf numFmtId="0" fontId="23" fillId="0" borderId="0" xfId="1" applyFont="1" applyAlignment="1">
      <alignment horizontal="center"/>
    </xf>
    <xf numFmtId="0" fontId="23" fillId="0" borderId="41" xfId="1" applyFont="1" applyBorder="1" applyAlignment="1">
      <alignment horizontal="center"/>
    </xf>
    <xf numFmtId="0" fontId="23" fillId="2" borderId="41" xfId="1" applyFont="1" applyFill="1" applyBorder="1" applyAlignment="1">
      <alignment horizontal="center"/>
    </xf>
    <xf numFmtId="0" fontId="23" fillId="0" borderId="8" xfId="1" applyFont="1" applyBorder="1" applyAlignment="1">
      <alignment horizontal="left" vertical="center"/>
    </xf>
    <xf numFmtId="0" fontId="23" fillId="0" borderId="10" xfId="1" applyFont="1" applyBorder="1" applyAlignment="1">
      <alignment horizontal="center"/>
    </xf>
    <xf numFmtId="0" fontId="23" fillId="2" borderId="10" xfId="1" applyFont="1" applyFill="1" applyBorder="1" applyAlignment="1">
      <alignment horizontal="center"/>
    </xf>
    <xf numFmtId="0" fontId="23" fillId="0" borderId="8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/>
    </xf>
    <xf numFmtId="0" fontId="23" fillId="2" borderId="27" xfId="1" applyFont="1" applyFill="1" applyBorder="1" applyAlignment="1">
      <alignment horizontal="center"/>
    </xf>
    <xf numFmtId="0" fontId="23" fillId="0" borderId="0" xfId="1" applyFont="1"/>
    <xf numFmtId="0" fontId="23" fillId="2" borderId="8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"/>
    </xf>
    <xf numFmtId="0" fontId="23" fillId="0" borderId="26" xfId="1" applyFont="1" applyBorder="1" applyAlignment="1">
      <alignment horizontal="center"/>
    </xf>
    <xf numFmtId="0" fontId="23" fillId="2" borderId="26" xfId="1" applyFont="1" applyFill="1" applyBorder="1" applyAlignment="1">
      <alignment horizontal="center"/>
    </xf>
    <xf numFmtId="49" fontId="24" fillId="0" borderId="26" xfId="1" applyNumberFormat="1" applyFont="1" applyBorder="1" applyAlignment="1" applyProtection="1">
      <alignment horizontal="center" vertical="center"/>
      <protection locked="0"/>
    </xf>
    <xf numFmtId="0" fontId="23" fillId="2" borderId="26" xfId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Border="1" applyAlignment="1" applyProtection="1">
      <alignment wrapText="1"/>
      <protection locked="0"/>
    </xf>
    <xf numFmtId="1" fontId="23" fillId="2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42" xfId="1" applyNumberFormat="1" applyFont="1" applyBorder="1" applyAlignment="1" applyProtection="1">
      <alignment wrapText="1"/>
      <protection locked="0"/>
    </xf>
    <xf numFmtId="49" fontId="23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horizontal="center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23" fillId="0" borderId="26" xfId="1" applyFont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1" fontId="24" fillId="0" borderId="12" xfId="1" applyNumberFormat="1" applyFont="1" applyBorder="1" applyAlignment="1" applyProtection="1">
      <alignment wrapText="1"/>
      <protection locked="0"/>
    </xf>
    <xf numFmtId="0" fontId="23" fillId="2" borderId="26" xfId="1" applyFont="1" applyFill="1" applyBorder="1" applyAlignment="1">
      <alignment horizontal="center" vertical="center"/>
    </xf>
    <xf numFmtId="0" fontId="26" fillId="0" borderId="26" xfId="1" applyFont="1" applyBorder="1" applyAlignment="1" applyProtection="1">
      <alignment vertical="top" wrapText="1"/>
      <protection locked="0"/>
    </xf>
    <xf numFmtId="49" fontId="24" fillId="0" borderId="26" xfId="1" applyNumberFormat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Fill="1" applyBorder="1" applyAlignment="1">
      <alignment horizontal="center" vertical="center"/>
    </xf>
    <xf numFmtId="1" fontId="24" fillId="0" borderId="26" xfId="1" applyNumberFormat="1" applyFont="1" applyBorder="1" applyAlignment="1">
      <alignment horizontal="center" vertical="center"/>
    </xf>
    <xf numFmtId="0" fontId="22" fillId="0" borderId="0" xfId="1" applyFont="1" applyAlignment="1">
      <alignment vertical="top"/>
    </xf>
    <xf numFmtId="0" fontId="23" fillId="0" borderId="26" xfId="1" applyFont="1" applyBorder="1" applyAlignment="1" applyProtection="1">
      <alignment vertical="top"/>
      <protection locked="0"/>
    </xf>
    <xf numFmtId="0" fontId="25" fillId="0" borderId="26" xfId="1" applyFont="1" applyBorder="1" applyAlignment="1" applyProtection="1">
      <alignment vertical="top" wrapText="1"/>
      <protection locked="0"/>
    </xf>
    <xf numFmtId="49" fontId="23" fillId="0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26" xfId="1" applyNumberFormat="1" applyFont="1" applyFill="1" applyBorder="1" applyAlignment="1">
      <alignment horizontal="center" vertical="center"/>
    </xf>
    <xf numFmtId="1" fontId="25" fillId="0" borderId="26" xfId="1" applyNumberFormat="1" applyFont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center" vertical="center"/>
      <protection locked="0"/>
    </xf>
    <xf numFmtId="0" fontId="22" fillId="2" borderId="0" xfId="1" applyFont="1" applyFill="1" applyAlignment="1">
      <alignment horizontal="center" vertical="center"/>
    </xf>
    <xf numFmtId="0" fontId="24" fillId="0" borderId="26" xfId="1" applyFont="1" applyBorder="1" applyAlignment="1" applyProtection="1">
      <alignment vertical="top"/>
      <protection locked="0"/>
    </xf>
    <xf numFmtId="0" fontId="24" fillId="0" borderId="26" xfId="1" applyFont="1" applyBorder="1" applyAlignment="1" applyProtection="1">
      <alignment horizontal="center" vertical="center"/>
      <protection locked="0"/>
    </xf>
    <xf numFmtId="0" fontId="24" fillId="2" borderId="26" xfId="1" applyFont="1" applyFill="1" applyBorder="1" applyAlignment="1" applyProtection="1">
      <alignment horizontal="center" vertical="center"/>
      <protection locked="0"/>
    </xf>
    <xf numFmtId="0" fontId="27" fillId="0" borderId="0" xfId="1" applyFont="1" applyAlignment="1">
      <alignment vertical="top"/>
    </xf>
    <xf numFmtId="0" fontId="25" fillId="0" borderId="26" xfId="1" applyFont="1" applyBorder="1" applyAlignment="1" applyProtection="1">
      <alignment wrapText="1"/>
      <protection locked="0"/>
    </xf>
    <xf numFmtId="0" fontId="25" fillId="0" borderId="26" xfId="1" applyFont="1" applyBorder="1" applyAlignment="1" applyProtection="1">
      <alignment horizontal="left" vertical="top" wrapText="1"/>
      <protection locked="0"/>
    </xf>
    <xf numFmtId="1" fontId="25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1" applyFont="1" applyBorder="1" applyProtection="1">
      <protection locked="0"/>
    </xf>
    <xf numFmtId="0" fontId="25" fillId="0" borderId="26" xfId="1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top"/>
      <protection locked="0"/>
    </xf>
    <xf numFmtId="0" fontId="28" fillId="0" borderId="0" xfId="1" applyFont="1" applyAlignment="1">
      <alignment vertical="top"/>
    </xf>
    <xf numFmtId="1" fontId="23" fillId="0" borderId="26" xfId="1" applyNumberFormat="1" applyFont="1" applyBorder="1" applyAlignment="1">
      <alignment horizontal="center" vertical="center"/>
    </xf>
    <xf numFmtId="1" fontId="24" fillId="0" borderId="40" xfId="1" applyNumberFormat="1" applyFont="1" applyBorder="1" applyAlignment="1">
      <alignment vertical="top"/>
    </xf>
    <xf numFmtId="1" fontId="24" fillId="0" borderId="40" xfId="1" applyNumberFormat="1" applyFont="1" applyBorder="1" applyAlignment="1">
      <alignment vertical="center"/>
    </xf>
    <xf numFmtId="1" fontId="24" fillId="0" borderId="40" xfId="1" applyNumberFormat="1" applyFont="1" applyBorder="1" applyAlignment="1">
      <alignment horizontal="center" vertical="center"/>
    </xf>
    <xf numFmtId="1" fontId="24" fillId="2" borderId="40" xfId="1" applyNumberFormat="1" applyFont="1" applyFill="1" applyBorder="1" applyAlignment="1">
      <alignment horizontal="center" vertical="center"/>
    </xf>
    <xf numFmtId="1" fontId="24" fillId="2" borderId="40" xfId="1" applyNumberFormat="1" applyFont="1" applyFill="1" applyBorder="1" applyAlignment="1">
      <alignment vertical="center"/>
    </xf>
    <xf numFmtId="0" fontId="24" fillId="0" borderId="26" xfId="1" applyFont="1" applyBorder="1" applyAlignment="1">
      <alignment horizontal="left" vertical="top" wrapText="1"/>
    </xf>
    <xf numFmtId="0" fontId="24" fillId="0" borderId="26" xfId="1" applyFont="1" applyBorder="1" applyAlignment="1">
      <alignment horizontal="right" vertical="top" wrapText="1"/>
    </xf>
    <xf numFmtId="0" fontId="29" fillId="0" borderId="26" xfId="1" applyFont="1" applyBorder="1" applyAlignment="1">
      <alignment horizontal="right" vertical="top" wrapText="1"/>
    </xf>
    <xf numFmtId="0" fontId="24" fillId="2" borderId="26" xfId="1" applyFont="1" applyFill="1" applyBorder="1" applyAlignment="1">
      <alignment horizontal="right" vertical="top" wrapText="1"/>
    </xf>
    <xf numFmtId="0" fontId="30" fillId="2" borderId="26" xfId="1" applyFont="1" applyFill="1" applyBorder="1" applyAlignment="1">
      <alignment horizontal="center" vertical="center" wrapText="1"/>
    </xf>
    <xf numFmtId="0" fontId="22" fillId="0" borderId="18" xfId="1" applyFont="1" applyBorder="1" applyAlignment="1">
      <alignment vertical="top" wrapText="1"/>
    </xf>
    <xf numFmtId="0" fontId="31" fillId="0" borderId="18" xfId="1" applyFont="1" applyBorder="1" applyAlignment="1">
      <alignment vertical="top" wrapText="1"/>
    </xf>
    <xf numFmtId="0" fontId="22" fillId="2" borderId="18" xfId="1" applyFont="1" applyFill="1" applyBorder="1" applyAlignment="1">
      <alignment vertical="top" wrapText="1"/>
    </xf>
    <xf numFmtId="1" fontId="23" fillId="0" borderId="15" xfId="1" applyNumberFormat="1" applyFont="1" applyBorder="1" applyAlignment="1">
      <alignment horizontal="center" vertical="center"/>
    </xf>
    <xf numFmtId="1" fontId="23" fillId="2" borderId="15" xfId="1" applyNumberFormat="1" applyFont="1" applyFill="1" applyBorder="1" applyAlignment="1">
      <alignment horizontal="center" vertical="center"/>
    </xf>
    <xf numFmtId="0" fontId="19" fillId="0" borderId="0" xfId="1" applyFont="1"/>
    <xf numFmtId="0" fontId="23" fillId="0" borderId="0" xfId="0" applyFont="1" applyAlignment="1"/>
    <xf numFmtId="0" fontId="25" fillId="0" borderId="0" xfId="0" applyFont="1" applyFill="1" applyAlignment="1">
      <alignment horizontal="left" vertical="center"/>
    </xf>
    <xf numFmtId="0" fontId="23" fillId="0" borderId="0" xfId="0" applyFont="1" applyBorder="1" applyAlignment="1"/>
    <xf numFmtId="0" fontId="20" fillId="0" borderId="0" xfId="0" applyFont="1"/>
    <xf numFmtId="0" fontId="20" fillId="0" borderId="0" xfId="0" applyFont="1" applyBorder="1"/>
    <xf numFmtId="0" fontId="23" fillId="0" borderId="43" xfId="0" applyFont="1" applyBorder="1" applyAlignment="1"/>
    <xf numFmtId="0" fontId="20" fillId="0" borderId="0" xfId="0" applyFont="1" applyFill="1"/>
    <xf numFmtId="0" fontId="3" fillId="0" borderId="0" xfId="0" applyFont="1" applyBorder="1"/>
    <xf numFmtId="1" fontId="24" fillId="0" borderId="15" xfId="1" applyNumberFormat="1" applyFont="1" applyBorder="1" applyAlignment="1" applyProtection="1">
      <alignment horizontal="left"/>
      <protection locked="0"/>
    </xf>
    <xf numFmtId="0" fontId="26" fillId="0" borderId="26" xfId="0" applyFont="1" applyBorder="1" applyAlignment="1" applyProtection="1">
      <alignment vertical="top" wrapText="1"/>
      <protection locked="0"/>
    </xf>
    <xf numFmtId="0" fontId="23" fillId="0" borderId="26" xfId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wrapText="1"/>
    </xf>
    <xf numFmtId="1" fontId="24" fillId="0" borderId="26" xfId="1" applyNumberFormat="1" applyFont="1" applyBorder="1" applyAlignment="1" applyProtection="1">
      <alignment horizontal="left"/>
      <protection locked="0"/>
    </xf>
    <xf numFmtId="49" fontId="3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left"/>
      <protection locked="0"/>
    </xf>
    <xf numFmtId="0" fontId="24" fillId="2" borderId="26" xfId="1" applyFont="1" applyFill="1" applyBorder="1" applyAlignment="1">
      <alignment horizontal="center" vertical="center"/>
    </xf>
    <xf numFmtId="1" fontId="41" fillId="0" borderId="42" xfId="1" applyNumberFormat="1" applyFont="1" applyBorder="1" applyAlignment="1" applyProtection="1">
      <alignment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4" xfId="1" applyNumberFormat="1" applyFont="1" applyBorder="1" applyAlignment="1" applyProtection="1">
      <alignment wrapText="1"/>
      <protection locked="0"/>
    </xf>
    <xf numFmtId="1" fontId="24" fillId="2" borderId="26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1" fontId="42" fillId="0" borderId="45" xfId="1" applyNumberFormat="1" applyFont="1" applyBorder="1" applyAlignment="1" applyProtection="1">
      <alignment wrapText="1"/>
      <protection locked="0"/>
    </xf>
    <xf numFmtId="49" fontId="42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6" xfId="1" applyFont="1" applyFill="1" applyBorder="1" applyAlignment="1">
      <alignment horizontal="center" vertical="center"/>
    </xf>
    <xf numFmtId="1" fontId="23" fillId="0" borderId="16" xfId="1" applyNumberFormat="1" applyFont="1" applyBorder="1" applyAlignment="1" applyProtection="1">
      <alignment wrapText="1"/>
      <protection locked="0"/>
    </xf>
    <xf numFmtId="1" fontId="23" fillId="0" borderId="26" xfId="1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center" wrapText="1"/>
      <protection locked="0"/>
    </xf>
    <xf numFmtId="1" fontId="23" fillId="2" borderId="15" xfId="1" applyNumberFormat="1" applyFont="1" applyFill="1" applyBorder="1" applyAlignment="1" applyProtection="1">
      <alignment horizontal="center" vertical="center"/>
      <protection locked="0"/>
    </xf>
    <xf numFmtId="0" fontId="24" fillId="2" borderId="15" xfId="1" applyFont="1" applyFill="1" applyBorder="1" applyAlignment="1" applyProtection="1">
      <alignment horizontal="center" vertical="center"/>
      <protection locked="0"/>
    </xf>
    <xf numFmtId="1" fontId="23" fillId="2" borderId="46" xfId="1" applyNumberFormat="1" applyFont="1" applyFill="1" applyBorder="1" applyAlignment="1" applyProtection="1">
      <alignment horizontal="center" vertical="center"/>
      <protection locked="0"/>
    </xf>
    <xf numFmtId="0" fontId="22" fillId="2" borderId="46" xfId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49" fontId="23" fillId="3" borderId="26" xfId="1" applyNumberFormat="1" applyFont="1" applyFill="1" applyBorder="1" applyAlignment="1" applyProtection="1">
      <alignment horizontal="center" vertical="center"/>
      <protection locked="0"/>
    </xf>
    <xf numFmtId="1" fontId="23" fillId="2" borderId="42" xfId="1" applyNumberFormat="1" applyFont="1" applyFill="1" applyBorder="1" applyAlignment="1" applyProtection="1">
      <alignment horizontal="center" vertical="center"/>
      <protection locked="0"/>
    </xf>
    <xf numFmtId="0" fontId="43" fillId="2" borderId="0" xfId="1" applyFont="1" applyFill="1" applyAlignment="1">
      <alignment horizontal="center" vertical="center"/>
    </xf>
    <xf numFmtId="49" fontId="42" fillId="0" borderId="26" xfId="1" applyNumberFormat="1" applyFont="1" applyFill="1" applyBorder="1" applyAlignment="1" applyProtection="1">
      <alignment horizontal="center" vertical="center"/>
      <protection locked="0"/>
    </xf>
    <xf numFmtId="0" fontId="42" fillId="2" borderId="26" xfId="1" applyFont="1" applyFill="1" applyBorder="1" applyAlignment="1" applyProtection="1">
      <alignment horizontal="center" vertical="center"/>
      <protection locked="0"/>
    </xf>
    <xf numFmtId="0" fontId="25" fillId="4" borderId="26" xfId="1" applyFont="1" applyFill="1" applyBorder="1" applyAlignment="1" applyProtection="1">
      <alignment vertical="top" wrapText="1"/>
      <protection locked="0"/>
    </xf>
    <xf numFmtId="0" fontId="24" fillId="0" borderId="12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4" fillId="0" borderId="15" xfId="1" applyFont="1" applyBorder="1" applyAlignment="1">
      <alignment horizontal="left" vertical="top" wrapText="1"/>
    </xf>
    <xf numFmtId="0" fontId="42" fillId="0" borderId="15" xfId="1" applyFont="1" applyBorder="1" applyAlignment="1">
      <alignment horizontal="center" vertical="top" wrapText="1"/>
    </xf>
    <xf numFmtId="0" fontId="24" fillId="0" borderId="15" xfId="1" applyFont="1" applyBorder="1" applyAlignment="1">
      <alignment horizontal="right" vertical="top" wrapText="1"/>
    </xf>
    <xf numFmtId="0" fontId="29" fillId="0" borderId="15" xfId="1" applyFont="1" applyBorder="1" applyAlignment="1">
      <alignment horizontal="right" vertical="top" wrapText="1"/>
    </xf>
    <xf numFmtId="0" fontId="24" fillId="2" borderId="15" xfId="1" applyFont="1" applyFill="1" applyBorder="1" applyAlignment="1">
      <alignment horizontal="right" vertical="top" wrapText="1"/>
    </xf>
    <xf numFmtId="0" fontId="30" fillId="2" borderId="15" xfId="1" applyFont="1" applyFill="1" applyBorder="1" applyAlignment="1">
      <alignment horizontal="left" vertical="center" wrapText="1"/>
    </xf>
    <xf numFmtId="0" fontId="30" fillId="5" borderId="48" xfId="1" applyFont="1" applyFill="1" applyBorder="1" applyAlignment="1">
      <alignment horizontal="left" vertical="center" wrapText="1"/>
    </xf>
    <xf numFmtId="1" fontId="24" fillId="0" borderId="51" xfId="1" applyNumberFormat="1" applyFont="1" applyBorder="1" applyAlignment="1">
      <alignment horizontal="center" vertical="center"/>
    </xf>
    <xf numFmtId="1" fontId="24" fillId="2" borderId="51" xfId="1" applyNumberFormat="1" applyFont="1" applyFill="1" applyBorder="1" applyAlignment="1">
      <alignment vertical="center"/>
    </xf>
    <xf numFmtId="0" fontId="41" fillId="0" borderId="48" xfId="1" applyFont="1" applyBorder="1" applyAlignment="1">
      <alignment horizontal="center" vertical="top" wrapText="1"/>
    </xf>
    <xf numFmtId="0" fontId="24" fillId="0" borderId="48" xfId="1" applyFont="1" applyBorder="1" applyAlignment="1">
      <alignment horizontal="left" vertical="top" wrapText="1"/>
    </xf>
    <xf numFmtId="0" fontId="24" fillId="0" borderId="48" xfId="1" applyFont="1" applyBorder="1" applyAlignment="1">
      <alignment horizontal="center" vertical="top" wrapText="1"/>
    </xf>
    <xf numFmtId="0" fontId="24" fillId="0" borderId="48" xfId="1" applyFont="1" applyBorder="1" applyAlignment="1">
      <alignment horizontal="right" vertical="top" wrapText="1"/>
    </xf>
    <xf numFmtId="0" fontId="29" fillId="0" borderId="48" xfId="1" applyFont="1" applyBorder="1" applyAlignment="1">
      <alignment horizontal="right" vertical="top" wrapText="1"/>
    </xf>
    <xf numFmtId="1" fontId="24" fillId="6" borderId="51" xfId="1" applyNumberFormat="1" applyFont="1" applyFill="1" applyBorder="1" applyAlignment="1">
      <alignment vertical="top"/>
    </xf>
    <xf numFmtId="1" fontId="24" fillId="6" borderId="51" xfId="1" applyNumberFormat="1" applyFont="1" applyFill="1" applyBorder="1" applyAlignment="1">
      <alignment vertical="center"/>
    </xf>
    <xf numFmtId="1" fontId="29" fillId="6" borderId="51" xfId="1" applyNumberFormat="1" applyFont="1" applyFill="1" applyBorder="1" applyAlignment="1">
      <alignment horizontal="center" vertical="center"/>
    </xf>
    <xf numFmtId="1" fontId="24" fillId="6" borderId="51" xfId="1" applyNumberFormat="1" applyFont="1" applyFill="1" applyBorder="1" applyAlignment="1">
      <alignment horizontal="center" vertical="center"/>
    </xf>
    <xf numFmtId="0" fontId="3" fillId="0" borderId="46" xfId="0" applyFont="1" applyBorder="1"/>
    <xf numFmtId="0" fontId="3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shrinkToFit="1"/>
    </xf>
    <xf numFmtId="0" fontId="23" fillId="0" borderId="4" xfId="1" applyFont="1" applyBorder="1" applyAlignment="1">
      <alignment vertical="top"/>
    </xf>
    <xf numFmtId="0" fontId="23" fillId="0" borderId="0" xfId="1" applyFont="1" applyBorder="1" applyAlignment="1">
      <alignment vertical="top"/>
    </xf>
    <xf numFmtId="0" fontId="23" fillId="0" borderId="43" xfId="1" applyFont="1" applyBorder="1" applyAlignment="1">
      <alignment vertical="top"/>
    </xf>
    <xf numFmtId="0" fontId="44" fillId="0" borderId="12" xfId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" fontId="23" fillId="2" borderId="16" xfId="1" applyNumberFormat="1" applyFont="1" applyFill="1" applyBorder="1" applyAlignment="1" applyProtection="1">
      <alignment horizontal="center" vertical="center"/>
      <protection locked="0"/>
    </xf>
    <xf numFmtId="0" fontId="24" fillId="2" borderId="27" xfId="1" applyFont="1" applyFill="1" applyBorder="1" applyAlignment="1" applyProtection="1">
      <alignment horizontal="center" vertical="center"/>
      <protection locked="0"/>
    </xf>
    <xf numFmtId="0" fontId="23" fillId="2" borderId="36" xfId="1" applyFont="1" applyFill="1" applyBorder="1" applyAlignment="1" applyProtection="1">
      <alignment horizontal="center" vertical="center"/>
      <protection locked="0"/>
    </xf>
    <xf numFmtId="1" fontId="23" fillId="2" borderId="8" xfId="1" applyNumberFormat="1" applyFont="1" applyFill="1" applyBorder="1" applyAlignment="1" applyProtection="1">
      <alignment horizontal="center" vertical="center"/>
      <protection locked="0"/>
    </xf>
    <xf numFmtId="0" fontId="23" fillId="2" borderId="42" xfId="1" applyFont="1" applyFill="1" applyBorder="1" applyAlignment="1" applyProtection="1">
      <alignment horizontal="center" vertical="center"/>
      <protection locked="0"/>
    </xf>
    <xf numFmtId="0" fontId="25" fillId="0" borderId="26" xfId="1" applyFont="1" applyFill="1" applyBorder="1" applyAlignment="1" applyProtection="1">
      <alignment vertical="top" wrapText="1"/>
      <protection locked="0"/>
    </xf>
    <xf numFmtId="0" fontId="23" fillId="0" borderId="0" xfId="1" applyFont="1" applyAlignment="1">
      <alignment horizontal="center" vertical="center"/>
    </xf>
    <xf numFmtId="49" fontId="23" fillId="3" borderId="0" xfId="1" applyNumberFormat="1" applyFont="1" applyFill="1" applyAlignment="1">
      <alignment horizontal="center" vertical="center"/>
    </xf>
    <xf numFmtId="49" fontId="23" fillId="5" borderId="26" xfId="1" applyNumberFormat="1" applyFont="1" applyFill="1" applyBorder="1" applyAlignment="1" applyProtection="1">
      <alignment horizontal="center" vertical="center"/>
      <protection locked="0"/>
    </xf>
    <xf numFmtId="49" fontId="23" fillId="3" borderId="42" xfId="1" applyNumberFormat="1" applyFont="1" applyFill="1" applyBorder="1" applyAlignment="1" applyProtection="1">
      <alignment horizontal="center" vertical="center"/>
      <protection locked="0"/>
    </xf>
    <xf numFmtId="1" fontId="23" fillId="2" borderId="10" xfId="1" applyNumberFormat="1" applyFont="1" applyFill="1" applyBorder="1" applyAlignment="1" applyProtection="1">
      <alignment horizontal="center" vertical="center"/>
      <protection locked="0"/>
    </xf>
    <xf numFmtId="0" fontId="22" fillId="0" borderId="46" xfId="1" applyFont="1" applyFill="1" applyBorder="1"/>
    <xf numFmtId="49" fontId="23" fillId="0" borderId="46" xfId="1" applyNumberFormat="1" applyFont="1" applyFill="1" applyBorder="1" applyAlignment="1">
      <alignment horizontal="center" vertical="center"/>
    </xf>
    <xf numFmtId="1" fontId="24" fillId="2" borderId="52" xfId="1" applyNumberFormat="1" applyFont="1" applyFill="1" applyBorder="1" applyAlignment="1">
      <alignment horizontal="center" vertical="center"/>
    </xf>
    <xf numFmtId="1" fontId="24" fillId="2" borderId="53" xfId="1" applyNumberFormat="1" applyFont="1" applyFill="1" applyBorder="1" applyAlignment="1">
      <alignment horizontal="center" vertical="center"/>
    </xf>
    <xf numFmtId="0" fontId="22" fillId="0" borderId="54" xfId="1" applyFont="1" applyFill="1" applyBorder="1"/>
    <xf numFmtId="49" fontId="23" fillId="0" borderId="54" xfId="1" applyNumberFormat="1" applyFont="1" applyFill="1" applyBorder="1" applyAlignment="1" applyProtection="1">
      <alignment horizontal="center" vertical="center"/>
      <protection locked="0"/>
    </xf>
    <xf numFmtId="1" fontId="24" fillId="0" borderId="49" xfId="1" applyNumberFormat="1" applyFont="1" applyBorder="1" applyAlignment="1">
      <alignment horizontal="center" vertical="center"/>
    </xf>
    <xf numFmtId="1" fontId="24" fillId="2" borderId="55" xfId="1" applyNumberFormat="1" applyFont="1" applyFill="1" applyBorder="1" applyAlignment="1">
      <alignment horizontal="center" vertical="center"/>
    </xf>
    <xf numFmtId="1" fontId="24" fillId="2" borderId="56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4" fillId="0" borderId="0" xfId="0" applyFont="1" applyFill="1" applyBorder="1"/>
    <xf numFmtId="16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 shrinkToFit="1"/>
    </xf>
    <xf numFmtId="0" fontId="6" fillId="0" borderId="37" xfId="0" applyFont="1" applyFill="1" applyBorder="1" applyAlignment="1">
      <alignment horizontal="center" shrinkToFit="1"/>
    </xf>
    <xf numFmtId="49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0" xfId="0" applyFont="1" applyAlignment="1"/>
    <xf numFmtId="0" fontId="45" fillId="0" borderId="26" xfId="0" applyFont="1" applyBorder="1" applyAlignment="1">
      <alignment horizontal="center" wrapText="1"/>
    </xf>
    <xf numFmtId="0" fontId="32" fillId="0" borderId="0" xfId="0" applyFont="1" applyAlignment="1">
      <alignment horizontal="center" vertical="top" wrapText="1"/>
    </xf>
    <xf numFmtId="0" fontId="32" fillId="0" borderId="26" xfId="0" applyFont="1" applyBorder="1" applyAlignment="1">
      <alignment horizontal="right"/>
    </xf>
    <xf numFmtId="0" fontId="8" fillId="0" borderId="26" xfId="0" applyFont="1" applyBorder="1" applyAlignment="1">
      <alignment horizontal="left" wrapText="1"/>
    </xf>
    <xf numFmtId="0" fontId="32" fillId="0" borderId="26" xfId="0" applyFont="1" applyBorder="1" applyAlignment="1">
      <alignment horizontal="center" wrapText="1"/>
    </xf>
    <xf numFmtId="0" fontId="32" fillId="0" borderId="26" xfId="0" applyFont="1" applyFill="1" applyBorder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righ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right" vertical="top"/>
    </xf>
    <xf numFmtId="0" fontId="32" fillId="0" borderId="0" xfId="0" applyFont="1" applyAlignment="1">
      <alignment horizontal="center" vertical="top"/>
    </xf>
    <xf numFmtId="0" fontId="18" fillId="0" borderId="0" xfId="0" applyFont="1" applyAlignment="1">
      <alignment horizontal="right" wrapText="1"/>
    </xf>
    <xf numFmtId="49" fontId="32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32" fillId="0" borderId="0" xfId="0" applyFont="1" applyAlignment="1">
      <alignment horizontal="left" wrapText="1"/>
    </xf>
    <xf numFmtId="16" fontId="32" fillId="0" borderId="0" xfId="0" applyNumberFormat="1" applyFont="1" applyAlignment="1">
      <alignment horizontal="right" vertical="top"/>
    </xf>
    <xf numFmtId="0" fontId="8" fillId="0" borderId="26" xfId="0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32" fillId="0" borderId="26" xfId="0" applyFont="1" applyBorder="1" applyAlignment="1"/>
    <xf numFmtId="0" fontId="32" fillId="0" borderId="11" xfId="0" applyFont="1" applyBorder="1" applyAlignment="1">
      <alignment horizontal="center" wrapText="1"/>
    </xf>
    <xf numFmtId="0" fontId="32" fillId="0" borderId="11" xfId="0" applyFont="1" applyBorder="1" applyAlignment="1"/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/>
    <xf numFmtId="0" fontId="8" fillId="0" borderId="0" xfId="0" applyFont="1" applyBorder="1" applyAlignment="1"/>
    <xf numFmtId="0" fontId="18" fillId="0" borderId="0" xfId="0" applyFont="1" applyBorder="1" applyAlignment="1"/>
    <xf numFmtId="0" fontId="18" fillId="0" borderId="0" xfId="0" applyFont="1" applyAlignment="1"/>
    <xf numFmtId="0" fontId="32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4" fillId="0" borderId="0" xfId="0" applyFont="1" applyBorder="1" applyAlignment="1"/>
    <xf numFmtId="0" fontId="15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right"/>
    </xf>
    <xf numFmtId="0" fontId="32" fillId="0" borderId="0" xfId="0" applyFont="1" applyFill="1" applyAlignment="1"/>
    <xf numFmtId="0" fontId="15" fillId="0" borderId="0" xfId="0" applyFont="1" applyAlignment="1"/>
    <xf numFmtId="0" fontId="4" fillId="0" borderId="0" xfId="0" applyFont="1" applyFill="1" applyAlignment="1"/>
    <xf numFmtId="0" fontId="18" fillId="0" borderId="0" xfId="0" applyFont="1" applyFill="1"/>
    <xf numFmtId="0" fontId="18" fillId="0" borderId="0" xfId="0" applyFont="1"/>
    <xf numFmtId="0" fontId="35" fillId="0" borderId="0" xfId="0" applyFont="1" applyAlignment="1">
      <alignment horizontal="right"/>
    </xf>
    <xf numFmtId="0" fontId="33" fillId="0" borderId="0" xfId="0" applyFont="1" applyAlignment="1"/>
    <xf numFmtId="172" fontId="35" fillId="0" borderId="0" xfId="0" applyNumberFormat="1" applyFont="1" applyAlignment="1">
      <alignment horizontal="justify"/>
    </xf>
    <xf numFmtId="0" fontId="36" fillId="0" borderId="0" xfId="0" applyFont="1" applyBorder="1" applyAlignment="1">
      <alignment horizontal="left" vertical="center"/>
    </xf>
    <xf numFmtId="0" fontId="35" fillId="0" borderId="0" xfId="0" applyFont="1" applyBorder="1" applyAlignment="1"/>
    <xf numFmtId="0" fontId="20" fillId="0" borderId="0" xfId="0" applyFont="1" applyAlignment="1">
      <alignment horizontal="right"/>
    </xf>
    <xf numFmtId="0" fontId="33" fillId="0" borderId="0" xfId="0" applyFont="1" applyBorder="1" applyAlignment="1"/>
    <xf numFmtId="49" fontId="4" fillId="0" borderId="0" xfId="0" applyNumberFormat="1" applyFont="1" applyAlignment="1"/>
    <xf numFmtId="0" fontId="38" fillId="0" borderId="0" xfId="0" applyFont="1" applyBorder="1" applyAlignment="1">
      <alignment horizontal="left" vertical="center"/>
    </xf>
    <xf numFmtId="0" fontId="37" fillId="0" borderId="0" xfId="0" applyFont="1" applyAlignment="1"/>
    <xf numFmtId="49" fontId="32" fillId="0" borderId="0" xfId="0" applyNumberFormat="1" applyFont="1" applyBorder="1" applyAlignment="1"/>
    <xf numFmtId="0" fontId="18" fillId="0" borderId="0" xfId="0" applyFont="1" applyBorder="1"/>
    <xf numFmtId="0" fontId="4" fillId="0" borderId="0" xfId="0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38" fillId="0" borderId="0" xfId="0" applyFont="1" applyAlignment="1"/>
    <xf numFmtId="0" fontId="46" fillId="0" borderId="0" xfId="0" applyFont="1" applyAlignment="1"/>
    <xf numFmtId="0" fontId="46" fillId="0" borderId="0" xfId="0" applyFont="1" applyAlignment="1">
      <alignment horizontal="right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4" fillId="0" borderId="0" xfId="0" applyFont="1" applyAlignment="1">
      <alignment horizontal="left" indent="6"/>
    </xf>
    <xf numFmtId="0" fontId="18" fillId="0" borderId="36" xfId="0" applyFont="1" applyBorder="1"/>
    <xf numFmtId="0" fontId="32" fillId="0" borderId="36" xfId="0" applyFont="1" applyFill="1" applyBorder="1" applyAlignment="1">
      <alignment horizontal="left" wrapText="1"/>
    </xf>
    <xf numFmtId="0" fontId="32" fillId="0" borderId="15" xfId="0" applyFont="1" applyBorder="1" applyAlignment="1">
      <alignment horizontal="center" wrapText="1"/>
    </xf>
    <xf numFmtId="0" fontId="4" fillId="0" borderId="46" xfId="0" applyFont="1" applyBorder="1" applyAlignment="1"/>
    <xf numFmtId="0" fontId="18" fillId="0" borderId="46" xfId="0" applyFont="1" applyBorder="1" applyAlignment="1"/>
    <xf numFmtId="0" fontId="32" fillId="0" borderId="46" xfId="0" applyFont="1" applyBorder="1" applyAlignment="1">
      <alignment horizontal="center" wrapText="1"/>
    </xf>
    <xf numFmtId="0" fontId="32" fillId="0" borderId="46" xfId="0" applyFont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0" fontId="32" fillId="0" borderId="42" xfId="0" applyFont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0" fontId="8" fillId="0" borderId="15" xfId="0" applyFont="1" applyBorder="1" applyAlignment="1"/>
    <xf numFmtId="0" fontId="32" fillId="0" borderId="11" xfId="0" applyFont="1" applyFill="1" applyBorder="1" applyAlignment="1">
      <alignment horizontal="left" wrapText="1"/>
    </xf>
    <xf numFmtId="0" fontId="8" fillId="0" borderId="15" xfId="0" applyFont="1" applyFill="1" applyBorder="1" applyAlignment="1"/>
    <xf numFmtId="0" fontId="32" fillId="0" borderId="11" xfId="0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wrapText="1"/>
    </xf>
    <xf numFmtId="0" fontId="32" fillId="0" borderId="46" xfId="0" applyFont="1" applyBorder="1" applyAlignment="1"/>
    <xf numFmtId="0" fontId="32" fillId="0" borderId="8" xfId="0" applyFont="1" applyBorder="1" applyAlignment="1">
      <alignment horizontal="center" wrapText="1"/>
    </xf>
    <xf numFmtId="0" fontId="8" fillId="0" borderId="46" xfId="0" applyFont="1" applyFill="1" applyBorder="1" applyAlignment="1">
      <alignment horizontal="left" wrapText="1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57" xfId="0" applyFont="1" applyBorder="1" applyAlignment="1">
      <alignment horizontal="center" vertical="center" textRotation="90"/>
    </xf>
    <xf numFmtId="0" fontId="7" fillId="0" borderId="6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 textRotation="90" wrapText="1"/>
    </xf>
    <xf numFmtId="0" fontId="24" fillId="0" borderId="2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/>
    </xf>
    <xf numFmtId="0" fontId="25" fillId="0" borderId="8" xfId="1" applyFont="1" applyBorder="1" applyAlignment="1">
      <alignment horizontal="center"/>
    </xf>
    <xf numFmtId="0" fontId="23" fillId="0" borderId="15" xfId="1" applyFont="1" applyBorder="1" applyAlignment="1">
      <alignment horizontal="center"/>
    </xf>
    <xf numFmtId="0" fontId="23" fillId="2" borderId="41" xfId="1" applyFont="1" applyFill="1" applyBorder="1" applyAlignment="1">
      <alignment horizontal="center"/>
    </xf>
    <xf numFmtId="0" fontId="23" fillId="0" borderId="11" xfId="1" applyFont="1" applyBorder="1" applyAlignment="1">
      <alignment horizontal="center" vertical="center" textRotation="90"/>
    </xf>
    <xf numFmtId="0" fontId="23" fillId="2" borderId="26" xfId="1" applyFont="1" applyFill="1" applyBorder="1" applyAlignment="1">
      <alignment horizontal="left" vertical="top"/>
    </xf>
    <xf numFmtId="0" fontId="23" fillId="0" borderId="12" xfId="1" applyFont="1" applyBorder="1" applyAlignment="1">
      <alignment horizontal="left" vertical="top" wrapText="1"/>
    </xf>
    <xf numFmtId="0" fontId="23" fillId="0" borderId="36" xfId="1" applyFont="1" applyBorder="1" applyAlignment="1">
      <alignment horizontal="center"/>
    </xf>
    <xf numFmtId="0" fontId="23" fillId="0" borderId="41" xfId="1" applyFont="1" applyBorder="1" applyAlignment="1">
      <alignment horizontal="center"/>
    </xf>
    <xf numFmtId="0" fontId="23" fillId="2" borderId="26" xfId="1" applyFont="1" applyFill="1" applyBorder="1" applyAlignment="1">
      <alignment horizontal="left" vertical="top" wrapText="1" shrinkToFit="1"/>
    </xf>
    <xf numFmtId="0" fontId="44" fillId="0" borderId="12" xfId="1" applyFont="1" applyBorder="1" applyAlignment="1">
      <alignment horizontal="left" vertical="top" wrapText="1"/>
    </xf>
    <xf numFmtId="0" fontId="44" fillId="0" borderId="0" xfId="1" applyFont="1" applyBorder="1" applyAlignment="1">
      <alignment horizontal="left" vertical="top" wrapText="1"/>
    </xf>
    <xf numFmtId="0" fontId="23" fillId="4" borderId="61" xfId="1" applyFont="1" applyFill="1" applyBorder="1" applyAlignment="1">
      <alignment horizontal="left" vertical="top" wrapText="1"/>
    </xf>
    <xf numFmtId="0" fontId="23" fillId="0" borderId="16" xfId="1" applyFont="1" applyBorder="1" applyAlignment="1">
      <alignment vertical="top" wrapText="1"/>
    </xf>
    <xf numFmtId="0" fontId="23" fillId="0" borderId="5" xfId="1" applyFont="1" applyBorder="1" applyAlignment="1">
      <alignment horizontal="left" vertical="top" wrapText="1"/>
    </xf>
    <xf numFmtId="0" fontId="24" fillId="0" borderId="27" xfId="1" applyFont="1" applyBorder="1" applyAlignment="1">
      <alignment vertical="top"/>
    </xf>
    <xf numFmtId="0" fontId="23" fillId="0" borderId="16" xfId="1" applyFont="1" applyBorder="1" applyAlignment="1">
      <alignment vertical="top"/>
    </xf>
    <xf numFmtId="0" fontId="23" fillId="0" borderId="26" xfId="1" applyFont="1" applyBorder="1" applyAlignment="1">
      <alignment horizontal="left" vertical="top"/>
    </xf>
    <xf numFmtId="0" fontId="23" fillId="0" borderId="26" xfId="1" applyFont="1" applyBorder="1" applyAlignment="1">
      <alignment horizontal="left" vertical="center" wrapText="1"/>
    </xf>
    <xf numFmtId="0" fontId="42" fillId="0" borderId="12" xfId="1" applyFont="1" applyBorder="1" applyAlignment="1">
      <alignment horizontal="left" vertical="top" wrapText="1"/>
    </xf>
    <xf numFmtId="0" fontId="42" fillId="0" borderId="0" xfId="1" applyFont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238125</xdr:colOff>
      <xdr:row>7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48500" cy="2095500"/>
        </a:xfrm>
        <a:custGeom>
          <a:avLst/>
          <a:gdLst>
            <a:gd name="G0" fmla="+- 19810 0 0"/>
            <a:gd name="G1" fmla="+- 5751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2000"/>
            </a:lnSpc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</a:t>
          </a:r>
          <a:r>
            <a:rPr lang="ru-RU" sz="16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профессионального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образовательного учреждения Астраханской области 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"Астраханский колледж арт - фэшн индустрии"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основной образовательной программы 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среднего профессионального образования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по специальности </a:t>
          </a:r>
          <a:r>
            <a:rPr 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29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.02.04</a:t>
          </a:r>
          <a:r>
            <a:rPr lang="ru-RU" sz="16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Конструирование, моделирование и технология швейных изделий</a:t>
          </a:r>
          <a:endParaRPr lang="ru-RU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lnSpc>
              <a:spcPts val="14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4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63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20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solidFill>
          <a:srgbClr val="FF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Квалификация: технолог-конструктор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Форма обучения - очная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обучения: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на базе основного общего образования - 3 года 10 месяцев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Профиль получаемого профессионального образования - технический</a:t>
          </a:r>
        </a:p>
      </xdr:txBody>
    </xdr:sp>
    <xdr:clientData/>
  </xdr:twoCellAnchor>
  <xdr:twoCellAnchor>
    <xdr:from>
      <xdr:col>7</xdr:col>
      <xdr:colOff>38100</xdr:colOff>
      <xdr:row>18</xdr:row>
      <xdr:rowOff>57150</xdr:rowOff>
    </xdr:from>
    <xdr:to>
      <xdr:col>10</xdr:col>
      <xdr:colOff>57150</xdr:colOff>
      <xdr:row>19</xdr:row>
      <xdr:rowOff>38100</xdr:rowOff>
    </xdr:to>
    <xdr:sp macro="" textlink="">
      <xdr:nvSpPr>
        <xdr:cNvPr id="10294" name="CustomShape 1"/>
        <xdr:cNvSpPr>
          <a:spLocks noChangeArrowheads="1"/>
        </xdr:cNvSpPr>
      </xdr:nvSpPr>
      <xdr:spPr bwMode="auto">
        <a:xfrm>
          <a:off x="1762125" y="4067175"/>
          <a:ext cx="533400" cy="142875"/>
        </a:xfrm>
        <a:custGeom>
          <a:avLst/>
          <a:gdLst>
            <a:gd name="T0" fmla="*/ 2147483646 w 1507"/>
            <a:gd name="T1" fmla="*/ 2147483646 h 488"/>
            <a:gd name="T2" fmla="*/ 2147483646 w 1507"/>
            <a:gd name="T3" fmla="*/ 2147483646 h 488"/>
            <a:gd name="T4" fmla="*/ 0 w 1507"/>
            <a:gd name="T5" fmla="*/ 2147483646 h 488"/>
            <a:gd name="T6" fmla="*/ 2147483646 w 1507"/>
            <a:gd name="T7" fmla="*/ 0 h 488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07"/>
            <a:gd name="T13" fmla="*/ 0 h 488"/>
            <a:gd name="T14" fmla="*/ 1503 w 1507"/>
            <a:gd name="T15" fmla="*/ 424 h 48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95249</xdr:colOff>
      <xdr:row>20</xdr:row>
      <xdr:rowOff>57150</xdr:rowOff>
    </xdr:from>
    <xdr:to>
      <xdr:col>6</xdr:col>
      <xdr:colOff>19049</xdr:colOff>
      <xdr:row>23</xdr:row>
      <xdr:rowOff>104775</xdr:rowOff>
    </xdr:to>
    <xdr:sp macro="" textlink="" fLocksText="0">
      <xdr:nvSpPr>
        <xdr:cNvPr id="1033" name="CustomShape 1"/>
        <xdr:cNvSpPr>
          <a:spLocks noChangeArrowheads="1"/>
        </xdr:cNvSpPr>
      </xdr:nvSpPr>
      <xdr:spPr bwMode="auto">
        <a:xfrm>
          <a:off x="419099" y="4391025"/>
          <a:ext cx="1152525" cy="533400"/>
        </a:xfrm>
        <a:custGeom>
          <a:avLst/>
          <a:gdLst>
            <a:gd name="G0" fmla="+- 2876 0 0"/>
            <a:gd name="G1" fmla="+- 1031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Теоретическое обучение</a:t>
          </a:r>
        </a:p>
      </xdr:txBody>
    </xdr:sp>
    <xdr:clientData/>
  </xdr:twoCellAnchor>
  <xdr:twoCellAnchor>
    <xdr:from>
      <xdr:col>6</xdr:col>
      <xdr:colOff>19050</xdr:colOff>
      <xdr:row>20</xdr:row>
      <xdr:rowOff>76200</xdr:rowOff>
    </xdr:from>
    <xdr:to>
      <xdr:col>11</xdr:col>
      <xdr:colOff>19050</xdr:colOff>
      <xdr:row>24</xdr:row>
      <xdr:rowOff>19050</xdr:rowOff>
    </xdr:to>
    <xdr:sp macro="" textlink="" fLocksText="0">
      <xdr:nvSpPr>
        <xdr:cNvPr id="1034" name="CustomShape 1"/>
        <xdr:cNvSpPr>
          <a:spLocks noChangeArrowheads="1"/>
        </xdr:cNvSpPr>
      </xdr:nvSpPr>
      <xdr:spPr bwMode="auto">
        <a:xfrm>
          <a:off x="1571625" y="4362450"/>
          <a:ext cx="857250" cy="590550"/>
        </a:xfrm>
        <a:custGeom>
          <a:avLst/>
          <a:gdLst>
            <a:gd name="G0" fmla="+- 2413 0 0"/>
            <a:gd name="G1" fmla="+- 1814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11</xdr:col>
      <xdr:colOff>47625</xdr:colOff>
      <xdr:row>20</xdr:row>
      <xdr:rowOff>76200</xdr:rowOff>
    </xdr:from>
    <xdr:to>
      <xdr:col>17</xdr:col>
      <xdr:colOff>104774</xdr:colOff>
      <xdr:row>26</xdr:row>
      <xdr:rowOff>9525</xdr:rowOff>
    </xdr:to>
    <xdr:sp macro="" textlink="" fLocksText="0">
      <xdr:nvSpPr>
        <xdr:cNvPr id="1035" name="CustomShape 1"/>
        <xdr:cNvSpPr>
          <a:spLocks noChangeArrowheads="1"/>
        </xdr:cNvSpPr>
      </xdr:nvSpPr>
      <xdr:spPr bwMode="auto">
        <a:xfrm>
          <a:off x="2457450" y="4410075"/>
          <a:ext cx="1085849" cy="904875"/>
        </a:xfrm>
        <a:custGeom>
          <a:avLst/>
          <a:gdLst>
            <a:gd name="G0" fmla="+- 3086 0 0"/>
            <a:gd name="G1" fmla="+- 1343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Производственная практика (по профилю специальности)</a:t>
          </a:r>
        </a:p>
      </xdr:txBody>
    </xdr:sp>
    <xdr:clientData/>
  </xdr:twoCellAnchor>
  <xdr:twoCellAnchor>
    <xdr:from>
      <xdr:col>24</xdr:col>
      <xdr:colOff>38100</xdr:colOff>
      <xdr:row>20</xdr:row>
      <xdr:rowOff>95250</xdr:rowOff>
    </xdr:from>
    <xdr:to>
      <xdr:col>29</xdr:col>
      <xdr:colOff>133350</xdr:colOff>
      <xdr:row>24</xdr:row>
      <xdr:rowOff>9525</xdr:rowOff>
    </xdr:to>
    <xdr:sp macro="" textlink="" fLocksText="0">
      <xdr:nvSpPr>
        <xdr:cNvPr id="1036" name="CustomShape 1"/>
        <xdr:cNvSpPr>
          <a:spLocks noChangeArrowheads="1"/>
        </xdr:cNvSpPr>
      </xdr:nvSpPr>
      <xdr:spPr bwMode="auto">
        <a:xfrm>
          <a:off x="4676775" y="4438650"/>
          <a:ext cx="952500" cy="561975"/>
        </a:xfrm>
        <a:custGeom>
          <a:avLst/>
          <a:gdLst>
            <a:gd name="G0" fmla="+- 2457 0 0"/>
            <a:gd name="G1" fmla="+- 1798 0 0"/>
            <a:gd name="T0" fmla="*/ 0 w 2466"/>
            <a:gd name="T1" fmla="*/ 0 h 1893"/>
            <a:gd name="T2" fmla="*/ G0 w 2466"/>
            <a:gd name="T3" fmla="*/ G1 h 189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6" h="1893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Производствен-ная практика (преддипломная</a:t>
          </a:r>
          <a:r>
            <a:rPr lang="ru-RU" sz="800" b="0" i="0" strike="noStrike">
              <a:solidFill>
                <a:srgbClr val="000000"/>
              </a:solidFill>
              <a:latin typeface="Arial Cyr"/>
            </a:rPr>
            <a:t>)</a:t>
          </a:r>
        </a:p>
      </xdr:txBody>
    </xdr:sp>
    <xdr:clientData/>
  </xdr:twoCellAnchor>
  <xdr:twoCellAnchor>
    <xdr:from>
      <xdr:col>18</xdr:col>
      <xdr:colOff>47625</xdr:colOff>
      <xdr:row>20</xdr:row>
      <xdr:rowOff>95250</xdr:rowOff>
    </xdr:from>
    <xdr:to>
      <xdr:col>23</xdr:col>
      <xdr:colOff>123825</xdr:colOff>
      <xdr:row>23</xdr:row>
      <xdr:rowOff>38100</xdr:rowOff>
    </xdr:to>
    <xdr:sp macro="" textlink="" fLocksText="0">
      <xdr:nvSpPr>
        <xdr:cNvPr id="1038" name="CustomShape 1"/>
        <xdr:cNvSpPr>
          <a:spLocks noChangeArrowheads="1"/>
        </xdr:cNvSpPr>
      </xdr:nvSpPr>
      <xdr:spPr bwMode="auto">
        <a:xfrm>
          <a:off x="3657600" y="4429125"/>
          <a:ext cx="933450" cy="428625"/>
        </a:xfrm>
        <a:custGeom>
          <a:avLst/>
          <a:gdLst>
            <a:gd name="G0" fmla="+- 2623 0 0"/>
            <a:gd name="G1" fmla="+- 1317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Промежуточная аттестация</a:t>
          </a:r>
        </a:p>
      </xdr:txBody>
    </xdr:sp>
    <xdr:clientData/>
  </xdr:twoCellAnchor>
  <xdr:twoCellAnchor>
    <xdr:from>
      <xdr:col>36</xdr:col>
      <xdr:colOff>104775</xdr:colOff>
      <xdr:row>20</xdr:row>
      <xdr:rowOff>152400</xdr:rowOff>
    </xdr:from>
    <xdr:to>
      <xdr:col>40</xdr:col>
      <xdr:colOff>76200</xdr:colOff>
      <xdr:row>23</xdr:row>
      <xdr:rowOff>104775</xdr:rowOff>
    </xdr:to>
    <xdr:sp macro="" textlink="" fLocksText="0">
      <xdr:nvSpPr>
        <xdr:cNvPr id="1039" name="CustomShape 1"/>
        <xdr:cNvSpPr>
          <a:spLocks noChangeArrowheads="1"/>
        </xdr:cNvSpPr>
      </xdr:nvSpPr>
      <xdr:spPr bwMode="auto">
        <a:xfrm>
          <a:off x="6800850" y="4495800"/>
          <a:ext cx="657225" cy="438150"/>
        </a:xfrm>
        <a:custGeom>
          <a:avLst/>
          <a:gdLst>
            <a:gd name="G0" fmla="+- 1583 0 0"/>
            <a:gd name="G1" fmla="+- 1317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381000</xdr:colOff>
      <xdr:row>18</xdr:row>
      <xdr:rowOff>57150</xdr:rowOff>
    </xdr:from>
    <xdr:to>
      <xdr:col>4</xdr:col>
      <xdr:colOff>19050</xdr:colOff>
      <xdr:row>19</xdr:row>
      <xdr:rowOff>38100</xdr:rowOff>
    </xdr:to>
    <xdr:sp macro="" textlink="">
      <xdr:nvSpPr>
        <xdr:cNvPr id="10301" name="CustomShape 1"/>
        <xdr:cNvSpPr>
          <a:spLocks noChangeArrowheads="1"/>
        </xdr:cNvSpPr>
      </xdr:nvSpPr>
      <xdr:spPr bwMode="auto">
        <a:xfrm>
          <a:off x="704850" y="4067175"/>
          <a:ext cx="523875" cy="14287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6 w 1510"/>
            <a:gd name="T15" fmla="*/ 451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123825</xdr:rowOff>
    </xdr:from>
    <xdr:to>
      <xdr:col>35</xdr:col>
      <xdr:colOff>152400</xdr:colOff>
      <xdr:row>24</xdr:row>
      <xdr:rowOff>0</xdr:rowOff>
    </xdr:to>
    <xdr:sp macro="" textlink="" fLocksText="0">
      <xdr:nvSpPr>
        <xdr:cNvPr id="1042" name="CustomShape 1"/>
        <xdr:cNvSpPr>
          <a:spLocks noChangeArrowheads="1"/>
        </xdr:cNvSpPr>
      </xdr:nvSpPr>
      <xdr:spPr bwMode="auto">
        <a:xfrm>
          <a:off x="5667375" y="4467225"/>
          <a:ext cx="1009650" cy="523875"/>
        </a:xfrm>
        <a:custGeom>
          <a:avLst/>
          <a:gdLst>
            <a:gd name="G0" fmla="+- 2847 0 0"/>
            <a:gd name="G1" fmla="+- 1610 0 0"/>
            <a:gd name="T0" fmla="*/ 0 w 2902"/>
            <a:gd name="T1" fmla="*/ 0 h 1705"/>
            <a:gd name="T2" fmla="*/ G0 w 2902"/>
            <a:gd name="T3" fmla="*/ G1 h 170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02" h="170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10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Государственная итоговая аттестация</a:t>
          </a:r>
          <a:r>
            <a:rPr lang="ru-RU" sz="10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41</xdr:col>
      <xdr:colOff>104775</xdr:colOff>
      <xdr:row>20</xdr:row>
      <xdr:rowOff>152399</xdr:rowOff>
    </xdr:from>
    <xdr:to>
      <xdr:col>47</xdr:col>
      <xdr:colOff>47625</xdr:colOff>
      <xdr:row>23</xdr:row>
      <xdr:rowOff>95249</xdr:rowOff>
    </xdr:to>
    <xdr:sp macro="" textlink="" fLocksText="0">
      <xdr:nvSpPr>
        <xdr:cNvPr id="1044" name="CustomShape 1"/>
        <xdr:cNvSpPr>
          <a:spLocks noChangeArrowheads="1"/>
        </xdr:cNvSpPr>
      </xdr:nvSpPr>
      <xdr:spPr bwMode="auto">
        <a:xfrm>
          <a:off x="7658100" y="4495799"/>
          <a:ext cx="1057275" cy="428625"/>
        </a:xfrm>
        <a:custGeom>
          <a:avLst/>
          <a:gdLst>
            <a:gd name="G0" fmla="+- 2643 0 0"/>
            <a:gd name="G1" fmla="+- 899 0 0"/>
            <a:gd name="T0" fmla="*/ 0 w 2698"/>
            <a:gd name="T1" fmla="*/ 0 h 986"/>
            <a:gd name="T2" fmla="*/ G0 w 2698"/>
            <a:gd name="T3" fmla="*/ G1 h 986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98" h="986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Неделя отсутствует</a:t>
          </a:r>
        </a:p>
        <a:p>
          <a:pPr algn="ctr" rtl="0">
            <a:lnSpc>
              <a:spcPts val="6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lnSpc>
              <a:spcPts val="8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7 0 0"/>
            <a:gd name="G1" fmla="+- 4328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______________Бесчастнова Н.В.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73</xdr:row>
      <xdr:rowOff>19050</xdr:rowOff>
    </xdr:from>
    <xdr:to>
      <xdr:col>1</xdr:col>
      <xdr:colOff>5467350</xdr:colOff>
      <xdr:row>73</xdr:row>
      <xdr:rowOff>66675</xdr:rowOff>
    </xdr:to>
    <xdr:sp macro="" textlink="">
      <xdr:nvSpPr>
        <xdr:cNvPr id="9229" name="Text 1"/>
        <xdr:cNvSpPr>
          <a:spLocks noChangeArrowheads="1"/>
        </xdr:cNvSpPr>
      </xdr:nvSpPr>
      <xdr:spPr bwMode="auto">
        <a:xfrm>
          <a:off x="295275" y="14411325"/>
          <a:ext cx="5715000" cy="47625"/>
        </a:xfrm>
        <a:custGeom>
          <a:avLst/>
          <a:gdLst>
            <a:gd name="T0" fmla="*/ 2147483646 w 16117"/>
            <a:gd name="T1" fmla="*/ 2147483646 h 184"/>
            <a:gd name="T2" fmla="*/ 2147483646 w 16117"/>
            <a:gd name="T3" fmla="*/ 2147483646 h 184"/>
            <a:gd name="T4" fmla="*/ 0 w 16117"/>
            <a:gd name="T5" fmla="*/ 2147483646 h 184"/>
            <a:gd name="T6" fmla="*/ 2147483646 w 16117"/>
            <a:gd name="T7" fmla="*/ 0 h 184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7"/>
            <a:gd name="T13" fmla="*/ 0 h 184"/>
            <a:gd name="T14" fmla="*/ 16112 w 16117"/>
            <a:gd name="T15" fmla="*/ 131 h 1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7" h="184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304800</xdr:colOff>
      <xdr:row>60</xdr:row>
      <xdr:rowOff>9525</xdr:rowOff>
    </xdr:from>
    <xdr:to>
      <xdr:col>2</xdr:col>
      <xdr:colOff>685800</xdr:colOff>
      <xdr:row>60</xdr:row>
      <xdr:rowOff>66675</xdr:rowOff>
    </xdr:to>
    <xdr:sp macro="" textlink="">
      <xdr:nvSpPr>
        <xdr:cNvPr id="9230" name="Text Box 14"/>
        <xdr:cNvSpPr>
          <a:spLocks noChangeArrowheads="1"/>
        </xdr:cNvSpPr>
      </xdr:nvSpPr>
      <xdr:spPr bwMode="auto">
        <a:xfrm>
          <a:off x="847725" y="11934825"/>
          <a:ext cx="5895975" cy="57150"/>
        </a:xfrm>
        <a:custGeom>
          <a:avLst/>
          <a:gdLst>
            <a:gd name="T0" fmla="*/ 2147483646 w 16675"/>
            <a:gd name="T1" fmla="*/ 2147483646 h 188"/>
            <a:gd name="T2" fmla="*/ 2147483646 w 16675"/>
            <a:gd name="T3" fmla="*/ 2147483646 h 188"/>
            <a:gd name="T4" fmla="*/ 0 w 16675"/>
            <a:gd name="T5" fmla="*/ 2147483646 h 188"/>
            <a:gd name="T6" fmla="*/ 2147483646 w 16675"/>
            <a:gd name="T7" fmla="*/ 0 h 188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5"/>
            <a:gd name="T13" fmla="*/ 0 h 188"/>
            <a:gd name="T14" fmla="*/ 16594 w 16675"/>
            <a:gd name="T15" fmla="*/ 152 h 18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5" h="188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BP33"/>
  <sheetViews>
    <sheetView workbookViewId="0">
      <selection activeCell="X17" sqref="X17"/>
    </sheetView>
  </sheetViews>
  <sheetFormatPr defaultColWidth="8.625" defaultRowHeight="12.75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7.625" style="1" customWidth="1"/>
    <col min="61" max="61" width="9.375" style="1" customWidth="1"/>
    <col min="62" max="62" width="9" style="1" customWidth="1"/>
    <col min="63" max="63" width="7.875" style="1" customWidth="1"/>
    <col min="64" max="64" width="7.5" style="1" customWidth="1"/>
    <col min="65" max="16384" width="8.625" style="1"/>
  </cols>
  <sheetData>
    <row r="1" spans="1:68" ht="15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  <c r="BM1"/>
    </row>
    <row r="2" spans="1:68" ht="14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8" ht="14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8" ht="8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8" ht="15">
      <c r="A5" s="17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372"/>
      <c r="BD5" s="372"/>
      <c r="BE5" s="4"/>
      <c r="BF5" s="4"/>
      <c r="BG5" s="4"/>
      <c r="BH5" s="370" t="s">
        <v>197</v>
      </c>
      <c r="BI5" s="370"/>
      <c r="BJ5" s="370"/>
      <c r="BK5" s="370"/>
      <c r="BL5" s="370"/>
      <c r="BM5" s="4"/>
      <c r="BN5" s="175"/>
      <c r="BO5" s="175"/>
      <c r="BP5" s="175"/>
    </row>
    <row r="6" spans="1:68" ht="0.7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8" ht="18" customHeight="1"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5"/>
      <c r="AU7" s="6"/>
      <c r="AV7" s="6"/>
      <c r="AW7" s="6"/>
      <c r="AX7" s="6"/>
      <c r="AY7" s="6"/>
      <c r="AZ7" s="6"/>
      <c r="BA7" s="6"/>
      <c r="BB7" s="6"/>
      <c r="BC7"/>
      <c r="BD7"/>
      <c r="BE7"/>
      <c r="BF7"/>
      <c r="BG7"/>
      <c r="BH7"/>
      <c r="BI7"/>
      <c r="BJ7"/>
      <c r="BK7"/>
      <c r="BL7"/>
      <c r="BM7"/>
    </row>
    <row r="8" spans="1:68" ht="15.75">
      <c r="B8" s="365" t="s">
        <v>0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7"/>
      <c r="AU8" s="7"/>
      <c r="AV8" s="7"/>
      <c r="AW8" s="7"/>
      <c r="AX8" s="7"/>
      <c r="AY8" s="7"/>
      <c r="AZ8" s="7"/>
      <c r="BA8" s="7"/>
      <c r="BB8" s="7"/>
      <c r="BC8"/>
      <c r="BD8" s="8" t="s">
        <v>1</v>
      </c>
      <c r="BE8" s="6"/>
      <c r="BF8" s="6"/>
      <c r="BG8" s="6"/>
      <c r="BH8" s="6"/>
      <c r="BI8" s="9"/>
      <c r="BJ8" s="9"/>
      <c r="BK8" s="9"/>
      <c r="BL8" s="9"/>
    </row>
    <row r="9" spans="1:68"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7"/>
      <c r="AU9" s="7"/>
      <c r="AV9" s="7"/>
      <c r="AW9" s="7"/>
      <c r="AX9" s="7"/>
      <c r="AY9" s="7"/>
      <c r="AZ9" s="7"/>
      <c r="BA9" s="7"/>
      <c r="BB9" s="7"/>
      <c r="BC9" s="7"/>
      <c r="BD9" s="5"/>
      <c r="BE9" s="6"/>
      <c r="BF9" s="6"/>
      <c r="BG9" s="6"/>
      <c r="BH9" s="6"/>
      <c r="BI9" s="6"/>
      <c r="BJ9" s="6"/>
      <c r="BK9" s="6"/>
      <c r="BL9" s="6"/>
    </row>
    <row r="10" spans="1:68">
      <c r="B10" s="366" t="s">
        <v>2</v>
      </c>
      <c r="C10" s="367" t="s">
        <v>3</v>
      </c>
      <c r="D10" s="367"/>
      <c r="E10" s="367"/>
      <c r="F10" s="367"/>
      <c r="G10" s="367"/>
      <c r="H10" s="368" t="s">
        <v>4</v>
      </c>
      <c r="I10" s="368"/>
      <c r="J10" s="368"/>
      <c r="K10" s="368"/>
      <c r="L10" s="368" t="s">
        <v>5</v>
      </c>
      <c r="M10" s="368"/>
      <c r="N10" s="368"/>
      <c r="O10" s="368"/>
      <c r="P10" s="368" t="s">
        <v>6</v>
      </c>
      <c r="Q10" s="368"/>
      <c r="R10" s="368"/>
      <c r="S10" s="368"/>
      <c r="T10" s="368"/>
      <c r="U10" s="368" t="s">
        <v>7</v>
      </c>
      <c r="V10" s="368"/>
      <c r="W10" s="368"/>
      <c r="X10" s="368"/>
      <c r="Y10" s="368" t="s">
        <v>8</v>
      </c>
      <c r="Z10" s="368"/>
      <c r="AA10" s="368"/>
      <c r="AB10" s="368"/>
      <c r="AC10" s="368" t="s">
        <v>9</v>
      </c>
      <c r="AD10" s="368"/>
      <c r="AE10" s="368"/>
      <c r="AF10" s="368"/>
      <c r="AG10" s="368"/>
      <c r="AH10" s="368" t="s">
        <v>10</v>
      </c>
      <c r="AI10" s="368"/>
      <c r="AJ10" s="368"/>
      <c r="AK10" s="368"/>
      <c r="AL10" s="368" t="s">
        <v>11</v>
      </c>
      <c r="AM10" s="368"/>
      <c r="AN10" s="368"/>
      <c r="AO10" s="368"/>
      <c r="AP10" s="368" t="s">
        <v>12</v>
      </c>
      <c r="AQ10" s="368"/>
      <c r="AR10" s="368"/>
      <c r="AS10" s="368"/>
      <c r="AT10" s="368" t="s">
        <v>13</v>
      </c>
      <c r="AU10" s="368"/>
      <c r="AV10" s="368"/>
      <c r="AW10" s="368"/>
      <c r="AX10" s="371" t="s">
        <v>14</v>
      </c>
      <c r="AY10" s="371"/>
      <c r="AZ10" s="371"/>
      <c r="BA10" s="371"/>
      <c r="BB10" s="371"/>
      <c r="BC10" s="366" t="s">
        <v>2</v>
      </c>
      <c r="BD10" s="11" t="s">
        <v>15</v>
      </c>
      <c r="BE10" s="12" t="s">
        <v>16</v>
      </c>
      <c r="BF10" s="369" t="s">
        <v>17</v>
      </c>
      <c r="BG10" s="369"/>
      <c r="BH10" s="13" t="s">
        <v>18</v>
      </c>
      <c r="BI10" s="14" t="s">
        <v>19</v>
      </c>
      <c r="BJ10" s="14" t="s">
        <v>184</v>
      </c>
      <c r="BK10" s="14" t="s">
        <v>20</v>
      </c>
      <c r="BL10" s="15" t="s">
        <v>21</v>
      </c>
    </row>
    <row r="11" spans="1:68" ht="14.25">
      <c r="B11" s="36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7"/>
      <c r="Y11" s="17"/>
      <c r="Z11" s="18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/>
      <c r="AQ11" s="20"/>
      <c r="AR11" s="21"/>
      <c r="AS11" s="22"/>
      <c r="AT11" s="18"/>
      <c r="AU11" s="23"/>
      <c r="AV11" s="23"/>
      <c r="AW11" s="23"/>
      <c r="AX11" s="23"/>
      <c r="AY11" s="23"/>
      <c r="AZ11" s="23"/>
      <c r="BA11" s="23"/>
      <c r="BB11" s="24"/>
      <c r="BC11" s="366"/>
      <c r="BD11" s="25" t="s">
        <v>22</v>
      </c>
      <c r="BE11" s="26" t="s">
        <v>23</v>
      </c>
      <c r="BF11" s="27" t="s">
        <v>24</v>
      </c>
      <c r="BG11" s="28" t="s">
        <v>25</v>
      </c>
      <c r="BH11" s="26" t="s">
        <v>26</v>
      </c>
      <c r="BI11" s="29" t="s">
        <v>27</v>
      </c>
      <c r="BJ11" s="29" t="s">
        <v>185</v>
      </c>
      <c r="BK11" s="30" t="s">
        <v>28</v>
      </c>
      <c r="BL11" s="31"/>
    </row>
    <row r="12" spans="1:68" ht="13.5" thickBot="1">
      <c r="B12" s="366"/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33"/>
      <c r="AT12" s="34"/>
      <c r="AU12" s="34"/>
      <c r="AV12" s="34"/>
      <c r="AW12" s="34"/>
      <c r="AX12" s="34"/>
      <c r="AY12" s="34"/>
      <c r="AZ12" s="34"/>
      <c r="BA12" s="34"/>
      <c r="BB12" s="35"/>
      <c r="BC12" s="366"/>
      <c r="BD12" s="25" t="s">
        <v>29</v>
      </c>
      <c r="BE12" s="36"/>
      <c r="BF12" s="37" t="s">
        <v>30</v>
      </c>
      <c r="BG12" s="26" t="s">
        <v>31</v>
      </c>
      <c r="BH12" s="30" t="s">
        <v>32</v>
      </c>
      <c r="BI12" s="29" t="s">
        <v>32</v>
      </c>
      <c r="BJ12" s="29" t="s">
        <v>186</v>
      </c>
      <c r="BK12" s="30"/>
      <c r="BL12" s="31"/>
    </row>
    <row r="13" spans="1:68" ht="13.5" thickBot="1">
      <c r="B13" s="366"/>
      <c r="C13" s="38">
        <v>1</v>
      </c>
      <c r="D13" s="39">
        <v>2</v>
      </c>
      <c r="E13" s="39">
        <v>3</v>
      </c>
      <c r="F13" s="39">
        <v>4</v>
      </c>
      <c r="G13" s="39">
        <v>5</v>
      </c>
      <c r="H13" s="39">
        <v>6</v>
      </c>
      <c r="I13" s="39">
        <v>7</v>
      </c>
      <c r="J13" s="39">
        <v>8</v>
      </c>
      <c r="K13" s="39">
        <v>9</v>
      </c>
      <c r="L13" s="39">
        <v>10</v>
      </c>
      <c r="M13" s="39">
        <v>11</v>
      </c>
      <c r="N13" s="39">
        <v>12</v>
      </c>
      <c r="O13" s="39">
        <v>13</v>
      </c>
      <c r="P13" s="39">
        <v>14</v>
      </c>
      <c r="Q13" s="39">
        <v>15</v>
      </c>
      <c r="R13" s="39">
        <v>16</v>
      </c>
      <c r="S13" s="39">
        <v>17</v>
      </c>
      <c r="T13" s="39">
        <v>18</v>
      </c>
      <c r="U13" s="39">
        <v>19</v>
      </c>
      <c r="V13" s="39">
        <v>20</v>
      </c>
      <c r="W13" s="39">
        <v>21</v>
      </c>
      <c r="X13" s="39">
        <v>22</v>
      </c>
      <c r="Y13" s="39">
        <v>23</v>
      </c>
      <c r="Z13" s="39">
        <v>24</v>
      </c>
      <c r="AA13" s="39">
        <v>25</v>
      </c>
      <c r="AB13" s="39">
        <v>26</v>
      </c>
      <c r="AC13" s="39">
        <v>27</v>
      </c>
      <c r="AD13" s="39">
        <v>28</v>
      </c>
      <c r="AE13" s="39">
        <v>29</v>
      </c>
      <c r="AF13" s="39">
        <v>30</v>
      </c>
      <c r="AG13" s="39">
        <v>31</v>
      </c>
      <c r="AH13" s="39">
        <v>32</v>
      </c>
      <c r="AI13" s="39">
        <v>33</v>
      </c>
      <c r="AJ13" s="39">
        <v>34</v>
      </c>
      <c r="AK13" s="39">
        <v>35</v>
      </c>
      <c r="AL13" s="39">
        <v>36</v>
      </c>
      <c r="AM13" s="39">
        <v>37</v>
      </c>
      <c r="AN13" s="39">
        <v>38</v>
      </c>
      <c r="AO13" s="39">
        <v>39</v>
      </c>
      <c r="AP13" s="39">
        <v>40</v>
      </c>
      <c r="AQ13" s="39">
        <v>41</v>
      </c>
      <c r="AR13" s="39">
        <v>42</v>
      </c>
      <c r="AS13" s="40">
        <v>43</v>
      </c>
      <c r="AT13" s="39">
        <v>44</v>
      </c>
      <c r="AU13" s="39">
        <v>45</v>
      </c>
      <c r="AV13" s="39">
        <v>46</v>
      </c>
      <c r="AW13" s="39">
        <v>47</v>
      </c>
      <c r="AX13" s="39">
        <v>48</v>
      </c>
      <c r="AY13" s="39">
        <v>49</v>
      </c>
      <c r="AZ13" s="39">
        <v>50</v>
      </c>
      <c r="BA13" s="39">
        <v>51</v>
      </c>
      <c r="BB13" s="40">
        <v>52</v>
      </c>
      <c r="BC13" s="366"/>
      <c r="BD13" s="41" t="s">
        <v>33</v>
      </c>
      <c r="BE13" s="42"/>
      <c r="BF13" s="43"/>
      <c r="BG13" s="44"/>
      <c r="BH13" s="45"/>
      <c r="BI13" s="46"/>
      <c r="BJ13" s="209"/>
      <c r="BK13" s="44"/>
      <c r="BL13" s="47"/>
    </row>
    <row r="14" spans="1:68">
      <c r="B14" s="48">
        <v>1</v>
      </c>
      <c r="C14" s="49"/>
      <c r="D14" s="50"/>
      <c r="E14" s="50"/>
      <c r="F14" s="50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52"/>
      <c r="T14" s="53"/>
      <c r="U14" s="54"/>
      <c r="V14" s="52"/>
      <c r="W14" s="52" t="s">
        <v>34</v>
      </c>
      <c r="X14" s="52" t="s">
        <v>35</v>
      </c>
      <c r="Y14" s="52" t="s">
        <v>35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4"/>
      <c r="AP14" s="54"/>
      <c r="AQ14" s="55"/>
      <c r="AR14" s="54"/>
      <c r="AS14" s="54" t="s">
        <v>34</v>
      </c>
      <c r="AT14" s="54" t="s">
        <v>35</v>
      </c>
      <c r="AU14" s="56" t="s">
        <v>35</v>
      </c>
      <c r="AV14" s="56" t="s">
        <v>35</v>
      </c>
      <c r="AW14" s="56" t="s">
        <v>35</v>
      </c>
      <c r="AX14" s="56" t="s">
        <v>35</v>
      </c>
      <c r="AY14" s="56" t="s">
        <v>35</v>
      </c>
      <c r="AZ14" s="57" t="s">
        <v>35</v>
      </c>
      <c r="BA14" s="58" t="s">
        <v>35</v>
      </c>
      <c r="BB14" s="59" t="s">
        <v>35</v>
      </c>
      <c r="BC14" s="60" t="s">
        <v>36</v>
      </c>
      <c r="BD14" s="61">
        <v>39</v>
      </c>
      <c r="BE14" s="62"/>
      <c r="BF14" s="63"/>
      <c r="BG14" s="63"/>
      <c r="BH14" s="64">
        <v>2</v>
      </c>
      <c r="BI14" s="200"/>
      <c r="BJ14" s="208">
        <f>SUM(BD14:BI14)</f>
        <v>41</v>
      </c>
      <c r="BK14" s="203">
        <v>11</v>
      </c>
      <c r="BL14" s="65">
        <f>SUM(BD14:BK14)</f>
        <v>93</v>
      </c>
    </row>
    <row r="15" spans="1:68">
      <c r="B15" s="66">
        <v>2</v>
      </c>
      <c r="C15" s="67"/>
      <c r="D15" s="68"/>
      <c r="E15" s="68"/>
      <c r="F15" s="68"/>
      <c r="G15" s="68"/>
      <c r="H15" s="52"/>
      <c r="I15" s="69"/>
      <c r="J15" s="70"/>
      <c r="K15" s="69"/>
      <c r="L15" s="69"/>
      <c r="M15" s="70"/>
      <c r="N15" s="70"/>
      <c r="O15" s="68"/>
      <c r="P15" s="68"/>
      <c r="Q15" s="68"/>
      <c r="R15" s="52"/>
      <c r="S15" s="52"/>
      <c r="T15" s="52"/>
      <c r="U15" s="269">
        <v>0</v>
      </c>
      <c r="V15" s="269">
        <v>0</v>
      </c>
      <c r="W15" s="52" t="s">
        <v>34</v>
      </c>
      <c r="X15" s="52" t="s">
        <v>35</v>
      </c>
      <c r="Y15" s="52" t="s">
        <v>35</v>
      </c>
      <c r="Z15" s="52"/>
      <c r="AA15" s="52"/>
      <c r="AB15" s="52"/>
      <c r="AC15" s="52"/>
      <c r="AD15" s="71"/>
      <c r="AE15" s="72"/>
      <c r="AF15" s="72"/>
      <c r="AG15" s="72"/>
      <c r="AH15" s="68"/>
      <c r="AI15" s="52"/>
      <c r="AJ15" s="52"/>
      <c r="AK15" s="52"/>
      <c r="AL15" s="269">
        <v>0</v>
      </c>
      <c r="AM15" s="269">
        <v>0</v>
      </c>
      <c r="AN15" s="269">
        <v>8</v>
      </c>
      <c r="AO15" s="269">
        <v>8</v>
      </c>
      <c r="AP15" s="269">
        <v>8</v>
      </c>
      <c r="AQ15" s="269">
        <v>8</v>
      </c>
      <c r="AR15" s="269">
        <v>8</v>
      </c>
      <c r="AS15" s="52" t="s">
        <v>34</v>
      </c>
      <c r="AT15" s="52" t="s">
        <v>35</v>
      </c>
      <c r="AU15" s="54" t="s">
        <v>35</v>
      </c>
      <c r="AV15" s="56" t="s">
        <v>35</v>
      </c>
      <c r="AW15" s="56" t="s">
        <v>35</v>
      </c>
      <c r="AX15" s="56" t="s">
        <v>35</v>
      </c>
      <c r="AY15" s="56" t="s">
        <v>35</v>
      </c>
      <c r="AZ15" s="56" t="s">
        <v>35</v>
      </c>
      <c r="BA15" s="56" t="s">
        <v>35</v>
      </c>
      <c r="BB15" s="73" t="s">
        <v>35</v>
      </c>
      <c r="BC15" s="74" t="s">
        <v>37</v>
      </c>
      <c r="BD15" s="61">
        <v>30</v>
      </c>
      <c r="BE15" s="61">
        <v>4</v>
      </c>
      <c r="BF15" s="64">
        <v>5</v>
      </c>
      <c r="BG15" s="64"/>
      <c r="BH15" s="64">
        <v>2</v>
      </c>
      <c r="BI15" s="201"/>
      <c r="BJ15" s="207">
        <f>SUM(BD15:BI15)</f>
        <v>41</v>
      </c>
      <c r="BK15" s="204">
        <v>11</v>
      </c>
      <c r="BL15" s="65">
        <f>SUM(BD15:BK15)</f>
        <v>93</v>
      </c>
    </row>
    <row r="16" spans="1:68" ht="14.25">
      <c r="B16" s="66">
        <v>3</v>
      </c>
      <c r="C16" s="67"/>
      <c r="D16" s="68"/>
      <c r="E16" s="68"/>
      <c r="F16" s="68"/>
      <c r="G16" s="68"/>
      <c r="H16" s="52"/>
      <c r="I16" s="69"/>
      <c r="J16" s="70"/>
      <c r="K16" s="69"/>
      <c r="L16" s="69"/>
      <c r="M16" s="70"/>
      <c r="N16" s="70"/>
      <c r="O16" s="68"/>
      <c r="P16" s="52"/>
      <c r="Q16" s="52"/>
      <c r="R16" s="52"/>
      <c r="S16" s="52"/>
      <c r="T16" s="52"/>
      <c r="U16" s="52"/>
      <c r="V16" s="52"/>
      <c r="W16" s="52" t="s">
        <v>34</v>
      </c>
      <c r="X16" s="52" t="s">
        <v>35</v>
      </c>
      <c r="Y16" s="52" t="s">
        <v>35</v>
      </c>
      <c r="Z16" s="52"/>
      <c r="AA16" s="52"/>
      <c r="AB16" s="52"/>
      <c r="AC16" s="52"/>
      <c r="AD16" s="72"/>
      <c r="AE16" s="72"/>
      <c r="AF16" s="72"/>
      <c r="AG16" s="72"/>
      <c r="AH16" s="68"/>
      <c r="AI16" s="52"/>
      <c r="AJ16"/>
      <c r="AK16" s="52"/>
      <c r="AL16" s="269"/>
      <c r="AM16" s="269">
        <v>0</v>
      </c>
      <c r="AN16" s="269">
        <v>0</v>
      </c>
      <c r="AO16" s="269">
        <v>0</v>
      </c>
      <c r="AP16" s="269">
        <v>0</v>
      </c>
      <c r="AQ16" s="269">
        <v>0</v>
      </c>
      <c r="AR16" s="269">
        <v>0</v>
      </c>
      <c r="AS16" s="52" t="s">
        <v>34</v>
      </c>
      <c r="AT16" s="52" t="s">
        <v>35</v>
      </c>
      <c r="AU16" s="52" t="s">
        <v>35</v>
      </c>
      <c r="AV16" s="56" t="s">
        <v>35</v>
      </c>
      <c r="AW16" s="56" t="s">
        <v>35</v>
      </c>
      <c r="AX16" s="56" t="s">
        <v>35</v>
      </c>
      <c r="AY16" s="56" t="s">
        <v>35</v>
      </c>
      <c r="AZ16" s="56" t="s">
        <v>35</v>
      </c>
      <c r="BA16" s="56" t="s">
        <v>35</v>
      </c>
      <c r="BB16" s="73" t="s">
        <v>35</v>
      </c>
      <c r="BC16" s="75" t="s">
        <v>38</v>
      </c>
      <c r="BD16" s="61">
        <v>33</v>
      </c>
      <c r="BE16" s="61">
        <v>6</v>
      </c>
      <c r="BF16" s="64">
        <v>0</v>
      </c>
      <c r="BG16" s="64"/>
      <c r="BH16" s="64">
        <v>2</v>
      </c>
      <c r="BI16" s="201"/>
      <c r="BJ16" s="207">
        <f>SUM(BD16:BI16)</f>
        <v>41</v>
      </c>
      <c r="BK16" s="204">
        <v>11</v>
      </c>
      <c r="BL16" s="65">
        <f>SUM(BD16:BK16)</f>
        <v>93</v>
      </c>
    </row>
    <row r="17" spans="2:64" ht="15" thickBot="1">
      <c r="B17" s="66">
        <v>4</v>
      </c>
      <c r="C17" s="76"/>
      <c r="D17" s="68"/>
      <c r="E17" s="68"/>
      <c r="F17" s="68"/>
      <c r="G17" s="77"/>
      <c r="H17" s="77"/>
      <c r="I17" s="78"/>
      <c r="J17" s="70"/>
      <c r="K17" s="78"/>
      <c r="L17" s="78"/>
      <c r="M17" s="77"/>
      <c r="N17" s="77"/>
      <c r="O17" s="78"/>
      <c r="P17" s="78"/>
      <c r="Q17" s="78"/>
      <c r="R17" s="78"/>
      <c r="S17"/>
      <c r="T17" s="79"/>
      <c r="U17" s="79"/>
      <c r="V17" s="79"/>
      <c r="W17" s="79"/>
      <c r="X17" s="270">
        <v>8</v>
      </c>
      <c r="Y17" s="270">
        <v>8</v>
      </c>
      <c r="Z17" s="270">
        <v>8</v>
      </c>
      <c r="AA17" s="270">
        <v>8</v>
      </c>
      <c r="AB17" s="270">
        <v>8</v>
      </c>
      <c r="AC17" s="269">
        <v>8</v>
      </c>
      <c r="AD17" s="269">
        <v>8</v>
      </c>
      <c r="AE17" s="269">
        <v>8</v>
      </c>
      <c r="AF17" s="269">
        <v>8</v>
      </c>
      <c r="AG17" s="269">
        <v>8</v>
      </c>
      <c r="AH17" s="52" t="s">
        <v>34</v>
      </c>
      <c r="AI17" s="53" t="s">
        <v>35</v>
      </c>
      <c r="AJ17" s="80" t="s">
        <v>39</v>
      </c>
      <c r="AK17" s="80" t="s">
        <v>39</v>
      </c>
      <c r="AL17" s="80" t="s">
        <v>39</v>
      </c>
      <c r="AM17" s="80" t="s">
        <v>39</v>
      </c>
      <c r="AN17" s="81" t="s">
        <v>40</v>
      </c>
      <c r="AO17" s="81" t="s">
        <v>40</v>
      </c>
      <c r="AP17" s="81" t="s">
        <v>40</v>
      </c>
      <c r="AQ17" s="81" t="s">
        <v>40</v>
      </c>
      <c r="AR17" s="81" t="s">
        <v>40</v>
      </c>
      <c r="AS17" s="81" t="s">
        <v>40</v>
      </c>
      <c r="AT17" s="80" t="s">
        <v>41</v>
      </c>
      <c r="AU17" s="80" t="s">
        <v>41</v>
      </c>
      <c r="AV17" s="80" t="s">
        <v>41</v>
      </c>
      <c r="AW17" s="80" t="s">
        <v>41</v>
      </c>
      <c r="AX17" s="80" t="s">
        <v>41</v>
      </c>
      <c r="AY17" s="80" t="s">
        <v>41</v>
      </c>
      <c r="AZ17" s="80" t="s">
        <v>41</v>
      </c>
      <c r="BA17" s="80" t="s">
        <v>41</v>
      </c>
      <c r="BB17" s="82" t="s">
        <v>41</v>
      </c>
      <c r="BC17" s="83" t="s">
        <v>42</v>
      </c>
      <c r="BD17" s="84">
        <v>21</v>
      </c>
      <c r="BE17" s="84">
        <v>0</v>
      </c>
      <c r="BF17" s="85">
        <v>10</v>
      </c>
      <c r="BG17" s="85">
        <v>4</v>
      </c>
      <c r="BH17" s="85">
        <v>1</v>
      </c>
      <c r="BI17" s="202">
        <v>6</v>
      </c>
      <c r="BJ17" s="210">
        <f>SUM(BD17:BI17)</f>
        <v>42</v>
      </c>
      <c r="BK17" s="205">
        <v>1</v>
      </c>
      <c r="BL17" s="65">
        <f>SUM(BD17:BK17)</f>
        <v>85</v>
      </c>
    </row>
    <row r="18" spans="2:64" ht="13.5" thickBot="1">
      <c r="B18" s="86"/>
      <c r="C18" s="87"/>
      <c r="D18" s="87"/>
      <c r="E18" s="87"/>
      <c r="F18" s="87"/>
      <c r="G18" s="88"/>
      <c r="H18" s="88"/>
      <c r="I18" s="88"/>
      <c r="J18" s="87"/>
      <c r="K18" s="88"/>
      <c r="L18" s="88"/>
      <c r="M18" s="88"/>
      <c r="N18" s="88"/>
      <c r="O18" s="89"/>
      <c r="P18" s="88"/>
      <c r="Q18" s="87"/>
      <c r="R18" s="87"/>
      <c r="S18" s="87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91"/>
      <c r="AH18" s="91"/>
      <c r="AI18" s="91"/>
      <c r="AJ18" s="89"/>
      <c r="AK18" s="89"/>
      <c r="AL18" s="89"/>
      <c r="AM18" s="89"/>
      <c r="AN18" s="89"/>
      <c r="AO18" s="89"/>
      <c r="AP18" s="89"/>
      <c r="AQ18" s="89"/>
      <c r="AR18" s="92"/>
      <c r="AS18" s="93"/>
      <c r="AT18" s="93"/>
      <c r="AU18" s="93"/>
      <c r="AV18" s="93"/>
      <c r="AW18" s="93"/>
      <c r="AX18" s="93"/>
      <c r="AY18" s="93"/>
      <c r="AZ18" s="93"/>
      <c r="BA18" s="93" t="s">
        <v>43</v>
      </c>
      <c r="BB18" s="93"/>
      <c r="BC18" s="93"/>
      <c r="BD18" s="94">
        <f>SUM(BD14:BD17)</f>
        <v>123</v>
      </c>
      <c r="BE18" s="94">
        <f t="shared" ref="BE18:BK18" si="0">SUM(BE14:BE17)</f>
        <v>10</v>
      </c>
      <c r="BF18" s="94">
        <f t="shared" si="0"/>
        <v>15</v>
      </c>
      <c r="BG18" s="94">
        <f t="shared" si="0"/>
        <v>4</v>
      </c>
      <c r="BH18" s="94">
        <f t="shared" si="0"/>
        <v>7</v>
      </c>
      <c r="BI18" s="94">
        <f t="shared" si="0"/>
        <v>6</v>
      </c>
      <c r="BJ18" s="206">
        <f>SUM(BJ14:BJ17)</f>
        <v>165</v>
      </c>
      <c r="BK18" s="94">
        <f t="shared" si="0"/>
        <v>34</v>
      </c>
      <c r="BL18" s="95">
        <f>SUM(BL14:BL17)</f>
        <v>364</v>
      </c>
    </row>
    <row r="20" spans="2:64" ht="13.5" thickBot="1">
      <c r="C20" s="237"/>
      <c r="I20" s="238">
        <v>0</v>
      </c>
      <c r="O20" s="238">
        <v>8</v>
      </c>
      <c r="U20" s="239" t="s">
        <v>34</v>
      </c>
      <c r="AA20" s="80" t="s">
        <v>39</v>
      </c>
      <c r="AG20" s="81" t="s">
        <v>40</v>
      </c>
      <c r="AM20" s="238" t="s">
        <v>35</v>
      </c>
      <c r="AS20" s="238" t="s">
        <v>41</v>
      </c>
      <c r="BD20" s="1">
        <v>84</v>
      </c>
      <c r="BF20" s="244">
        <v>25</v>
      </c>
      <c r="BG20" s="1">
        <v>4</v>
      </c>
      <c r="BH20" s="1">
        <v>5</v>
      </c>
      <c r="BI20" s="1">
        <v>6</v>
      </c>
      <c r="BK20" s="1">
        <v>23</v>
      </c>
      <c r="BL20" s="1">
        <v>147</v>
      </c>
    </row>
    <row r="23" spans="2:64">
      <c r="BD23" s="265"/>
      <c r="BE23" s="265"/>
      <c r="BF23" s="265"/>
      <c r="BG23" s="265"/>
      <c r="BH23" s="265"/>
      <c r="BI23" s="265"/>
      <c r="BJ23" s="265"/>
    </row>
    <row r="24" spans="2:64">
      <c r="BD24" s="265"/>
      <c r="BE24" s="265"/>
      <c r="BF24" s="266"/>
      <c r="BG24" s="266"/>
      <c r="BH24" s="266"/>
      <c r="BI24" s="265"/>
      <c r="BJ24" s="265"/>
    </row>
    <row r="25" spans="2:64">
      <c r="BD25" s="265"/>
      <c r="BE25" s="265"/>
      <c r="BF25" s="266"/>
      <c r="BG25" s="266"/>
      <c r="BH25" s="266"/>
      <c r="BI25" s="265"/>
      <c r="BJ25" s="265"/>
    </row>
    <row r="26" spans="2:64">
      <c r="BD26" s="265"/>
      <c r="BE26" s="265"/>
      <c r="BF26" s="266"/>
      <c r="BG26" s="266"/>
      <c r="BH26" s="266"/>
      <c r="BI26" s="265"/>
      <c r="BJ26" s="265"/>
    </row>
    <row r="27" spans="2:64">
      <c r="BD27" s="265"/>
      <c r="BE27" s="265"/>
      <c r="BF27" s="266"/>
      <c r="BG27" s="266"/>
      <c r="BH27" s="267"/>
      <c r="BI27" s="265"/>
      <c r="BJ27" s="265"/>
    </row>
    <row r="28" spans="2:64">
      <c r="BC28" s="1" t="s">
        <v>187</v>
      </c>
      <c r="BD28" s="265"/>
      <c r="BE28" s="265"/>
      <c r="BF28" s="266"/>
      <c r="BG28" s="266"/>
      <c r="BH28" s="268"/>
      <c r="BI28" s="265"/>
      <c r="BJ28" s="265"/>
    </row>
    <row r="29" spans="2:64">
      <c r="BD29" s="265"/>
      <c r="BE29" s="265"/>
      <c r="BF29" s="266"/>
      <c r="BG29" s="266"/>
      <c r="BH29" s="268"/>
      <c r="BI29" s="265"/>
      <c r="BJ29" s="265"/>
    </row>
    <row r="30" spans="2:64">
      <c r="BD30" s="265"/>
      <c r="BE30" s="265"/>
      <c r="BF30" s="265"/>
      <c r="BG30" s="265"/>
      <c r="BH30" s="265"/>
      <c r="BI30" s="265"/>
      <c r="BJ30" s="265"/>
    </row>
    <row r="31" spans="2:64">
      <c r="BD31" s="265"/>
      <c r="BE31" s="265"/>
      <c r="BF31" s="265"/>
      <c r="BG31" s="265"/>
      <c r="BH31" s="265"/>
      <c r="BI31" s="265"/>
      <c r="BJ31" s="265"/>
    </row>
    <row r="32" spans="2:64">
      <c r="BD32" s="265"/>
      <c r="BE32" s="265"/>
      <c r="BF32" s="265"/>
      <c r="BG32" s="265"/>
      <c r="BH32" s="265"/>
      <c r="BI32" s="265"/>
      <c r="BJ32" s="265"/>
    </row>
    <row r="33" spans="56:62">
      <c r="BD33" s="265"/>
      <c r="BE33" s="265"/>
      <c r="BF33" s="265"/>
      <c r="BG33" s="265"/>
      <c r="BH33" s="265"/>
      <c r="BI33" s="265"/>
      <c r="BJ33" s="265"/>
    </row>
  </sheetData>
  <sheetProtection selectLockedCells="1" selectUnlockedCells="1"/>
  <mergeCells count="19">
    <mergeCell ref="BC10:BC13"/>
    <mergeCell ref="BF10:BG10"/>
    <mergeCell ref="BH5:BL5"/>
    <mergeCell ref="AC10:AG10"/>
    <mergeCell ref="AH10:AK10"/>
    <mergeCell ref="AL10:AO10"/>
    <mergeCell ref="AP10:AS10"/>
    <mergeCell ref="AT10:AW10"/>
    <mergeCell ref="AX10:BB10"/>
    <mergeCell ref="BC5:BD5"/>
    <mergeCell ref="B7:AS7"/>
    <mergeCell ref="B8:AS8"/>
    <mergeCell ref="B10:B13"/>
    <mergeCell ref="C10:G10"/>
    <mergeCell ref="H10:K10"/>
    <mergeCell ref="L10:O10"/>
    <mergeCell ref="P10:T10"/>
    <mergeCell ref="U10:X10"/>
    <mergeCell ref="Y10:AB10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0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U84"/>
  <sheetViews>
    <sheetView topLeftCell="A4" workbookViewId="0">
      <pane ySplit="5" topLeftCell="A51" activePane="bottomLeft" state="frozen"/>
      <selection activeCell="A4" sqref="A4"/>
      <selection pane="bottomLeft" activeCell="B67" sqref="B67"/>
    </sheetView>
  </sheetViews>
  <sheetFormatPr defaultColWidth="7.75" defaultRowHeight="11.25"/>
  <cols>
    <col min="1" max="1" width="10.125" style="96" customWidth="1"/>
    <col min="2" max="2" width="51.125" style="96" customWidth="1"/>
    <col min="3" max="3" width="15.25" style="96" customWidth="1"/>
    <col min="4" max="6" width="6.375" style="96" customWidth="1"/>
    <col min="7" max="7" width="6.5" style="96" customWidth="1"/>
    <col min="8" max="8" width="8.75" style="96" customWidth="1"/>
    <col min="9" max="9" width="6.625" style="96" customWidth="1"/>
    <col min="10" max="11" width="4.625" style="96" customWidth="1"/>
    <col min="12" max="12" width="4.625" style="97" customWidth="1"/>
    <col min="13" max="13" width="5.125" style="97" customWidth="1"/>
    <col min="14" max="14" width="4.625" style="97" customWidth="1"/>
    <col min="15" max="15" width="5.125" style="97" customWidth="1"/>
    <col min="16" max="16" width="4.875" style="97" customWidth="1"/>
    <col min="17" max="17" width="4.625" style="97" customWidth="1"/>
    <col min="18" max="18" width="3.75" style="96" customWidth="1"/>
    <col min="19" max="19" width="6.125" style="96" customWidth="1"/>
    <col min="20" max="16384" width="7.75" style="96"/>
  </cols>
  <sheetData>
    <row r="1" spans="1:255" ht="27.75" customHeight="1">
      <c r="A1" s="98"/>
      <c r="B1" s="373" t="s">
        <v>44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4.25" customHeight="1">
      <c r="A2" s="374"/>
      <c r="B2" s="375"/>
      <c r="C2" s="376" t="s">
        <v>45</v>
      </c>
      <c r="D2" s="377" t="s">
        <v>46</v>
      </c>
      <c r="E2" s="377"/>
      <c r="F2" s="377"/>
      <c r="G2" s="377"/>
      <c r="H2" s="377"/>
      <c r="I2" s="377"/>
      <c r="J2" s="378" t="s">
        <v>47</v>
      </c>
      <c r="K2" s="378"/>
      <c r="L2" s="378"/>
      <c r="M2" s="378"/>
      <c r="N2" s="378"/>
      <c r="O2" s="378"/>
      <c r="P2" s="378"/>
      <c r="Q2" s="37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>
      <c r="A3" s="374"/>
      <c r="B3" s="375"/>
      <c r="C3" s="376"/>
      <c r="D3" s="376" t="s">
        <v>48</v>
      </c>
      <c r="E3" s="376" t="s">
        <v>49</v>
      </c>
      <c r="F3" s="379" t="s">
        <v>50</v>
      </c>
      <c r="G3" s="379"/>
      <c r="H3" s="379"/>
      <c r="I3" s="379"/>
      <c r="J3" s="380" t="s">
        <v>51</v>
      </c>
      <c r="K3" s="380"/>
      <c r="L3" s="380"/>
      <c r="M3" s="380"/>
      <c r="N3" s="380"/>
      <c r="O3" s="380"/>
      <c r="P3" s="380"/>
      <c r="Q3" s="380"/>
      <c r="R3"/>
      <c r="S3" s="9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100"/>
      <c r="B4" s="101" t="s">
        <v>52</v>
      </c>
      <c r="C4" s="376"/>
      <c r="D4" s="376"/>
      <c r="E4" s="376"/>
      <c r="F4" s="376" t="s">
        <v>53</v>
      </c>
      <c r="G4" s="385" t="s">
        <v>54</v>
      </c>
      <c r="H4" s="385"/>
      <c r="I4" s="385"/>
      <c r="J4" s="386" t="s">
        <v>55</v>
      </c>
      <c r="K4" s="386"/>
      <c r="L4" s="381" t="s">
        <v>56</v>
      </c>
      <c r="M4" s="381"/>
      <c r="N4" s="381" t="s">
        <v>57</v>
      </c>
      <c r="O4" s="381"/>
      <c r="P4" s="381" t="s">
        <v>58</v>
      </c>
      <c r="Q4" s="381"/>
      <c r="R4"/>
      <c r="S4" s="9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104"/>
      <c r="B5" s="101" t="s">
        <v>59</v>
      </c>
      <c r="C5" s="376"/>
      <c r="D5" s="376"/>
      <c r="E5" s="376"/>
      <c r="F5" s="376"/>
      <c r="G5" s="382" t="s">
        <v>60</v>
      </c>
      <c r="H5" s="376" t="s">
        <v>61</v>
      </c>
      <c r="I5" s="376" t="s">
        <v>62</v>
      </c>
      <c r="J5" s="105">
        <v>1</v>
      </c>
      <c r="K5" s="105">
        <v>2</v>
      </c>
      <c r="L5" s="106">
        <v>3</v>
      </c>
      <c r="M5" s="106">
        <v>4</v>
      </c>
      <c r="N5" s="106">
        <v>5</v>
      </c>
      <c r="O5" s="106">
        <v>6</v>
      </c>
      <c r="P5" s="106">
        <v>7</v>
      </c>
      <c r="Q5" s="106">
        <v>8</v>
      </c>
      <c r="R5"/>
      <c r="S5" s="9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>
      <c r="A6" s="107" t="s">
        <v>63</v>
      </c>
      <c r="B6" s="101" t="s">
        <v>64</v>
      </c>
      <c r="C6" s="376"/>
      <c r="D6" s="376"/>
      <c r="E6" s="376"/>
      <c r="F6" s="376"/>
      <c r="G6" s="382"/>
      <c r="H6" s="376"/>
      <c r="I6" s="376"/>
      <c r="J6" s="108" t="s">
        <v>65</v>
      </c>
      <c r="K6" s="108" t="s">
        <v>65</v>
      </c>
      <c r="L6" s="109" t="s">
        <v>65</v>
      </c>
      <c r="M6" s="109" t="s">
        <v>65</v>
      </c>
      <c r="N6" s="109" t="s">
        <v>65</v>
      </c>
      <c r="O6" s="109" t="s">
        <v>65</v>
      </c>
      <c r="P6" s="109" t="s">
        <v>65</v>
      </c>
      <c r="Q6" s="109" t="s">
        <v>65</v>
      </c>
      <c r="R6"/>
      <c r="S6" s="9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4.25">
      <c r="A7" s="107"/>
      <c r="B7" s="110"/>
      <c r="C7" s="376"/>
      <c r="D7" s="376"/>
      <c r="E7" s="376"/>
      <c r="F7" s="376"/>
      <c r="G7" s="382"/>
      <c r="H7" s="376"/>
      <c r="I7" s="376"/>
      <c r="J7" s="102">
        <v>20</v>
      </c>
      <c r="K7" s="102">
        <v>19</v>
      </c>
      <c r="L7" s="103">
        <v>18</v>
      </c>
      <c r="M7" s="103">
        <v>12</v>
      </c>
      <c r="N7" s="103">
        <v>20</v>
      </c>
      <c r="O7" s="103">
        <v>13</v>
      </c>
      <c r="P7" s="103">
        <v>21</v>
      </c>
      <c r="Q7" s="103"/>
      <c r="R7"/>
      <c r="S7" s="9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55.5" customHeight="1">
      <c r="A8" s="107"/>
      <c r="B8" s="110"/>
      <c r="C8" s="376"/>
      <c r="D8" s="376"/>
      <c r="E8" s="376"/>
      <c r="F8" s="376"/>
      <c r="G8" s="382"/>
      <c r="H8" s="376"/>
      <c r="I8" s="376"/>
      <c r="J8" s="102" t="s">
        <v>66</v>
      </c>
      <c r="K8" s="102" t="s">
        <v>66</v>
      </c>
      <c r="L8" s="111" t="s">
        <v>66</v>
      </c>
      <c r="M8" s="103" t="s">
        <v>66</v>
      </c>
      <c r="N8" s="103" t="s">
        <v>66</v>
      </c>
      <c r="O8" s="111" t="s">
        <v>66</v>
      </c>
      <c r="P8" s="112" t="s">
        <v>66</v>
      </c>
      <c r="Q8" s="112" t="s">
        <v>66</v>
      </c>
      <c r="R8"/>
      <c r="S8" s="9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>
      <c r="A9" s="113">
        <v>1</v>
      </c>
      <c r="B9" s="113">
        <v>2</v>
      </c>
      <c r="C9" s="113">
        <v>3</v>
      </c>
      <c r="D9" s="113">
        <v>4</v>
      </c>
      <c r="E9" s="113">
        <v>6</v>
      </c>
      <c r="F9" s="113">
        <v>7</v>
      </c>
      <c r="G9" s="113">
        <v>8</v>
      </c>
      <c r="H9" s="113">
        <v>9</v>
      </c>
      <c r="I9" s="113">
        <v>10</v>
      </c>
      <c r="J9" s="113">
        <v>11</v>
      </c>
      <c r="K9" s="114">
        <v>12</v>
      </c>
      <c r="L9" s="114">
        <v>13</v>
      </c>
      <c r="M9" s="114">
        <v>14</v>
      </c>
      <c r="N9" s="114">
        <v>15</v>
      </c>
      <c r="O9" s="114">
        <v>16</v>
      </c>
      <c r="P9" s="114">
        <v>17</v>
      </c>
      <c r="Q9" s="114">
        <v>18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>
      <c r="A10" s="176" t="s">
        <v>67</v>
      </c>
      <c r="B10" s="177" t="s">
        <v>68</v>
      </c>
      <c r="C10" s="115" t="s">
        <v>172</v>
      </c>
      <c r="D10" s="130">
        <f>D11+D14+D21+D23+D26</f>
        <v>2106</v>
      </c>
      <c r="E10" s="130">
        <f>E11+E14+E21+E23+E26</f>
        <v>702</v>
      </c>
      <c r="F10" s="130">
        <f>F11+F14+F21+F23+F26</f>
        <v>1404</v>
      </c>
      <c r="G10" s="130">
        <f>G11+G14+G21+G23+G26</f>
        <v>638</v>
      </c>
      <c r="H10" s="130">
        <f>H11+H14+H21+H23+H26</f>
        <v>766</v>
      </c>
      <c r="I10" s="130">
        <f>I11+I14+I21+I23</f>
        <v>0</v>
      </c>
      <c r="J10" s="122"/>
      <c r="K10" s="122"/>
      <c r="L10" s="178"/>
      <c r="M10" s="178"/>
      <c r="N10" s="179"/>
      <c r="O10" s="179"/>
      <c r="P10" s="116"/>
      <c r="Q10" s="11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>
      <c r="A11" s="180"/>
      <c r="B11" s="117" t="s">
        <v>69</v>
      </c>
      <c r="C11" s="181" t="s">
        <v>230</v>
      </c>
      <c r="D11" s="130">
        <f>SUM(D12:D13)</f>
        <v>420</v>
      </c>
      <c r="E11" s="130">
        <f>SUM(E12:E13)</f>
        <v>127</v>
      </c>
      <c r="F11" s="130">
        <f>SUM(F12:F13)</f>
        <v>293</v>
      </c>
      <c r="G11" s="130">
        <f>SUM(G12:G13)</f>
        <v>107</v>
      </c>
      <c r="H11" s="130">
        <f>SUM(H12:H13)</f>
        <v>186</v>
      </c>
      <c r="I11" s="130">
        <f>SUM(I12:I22)</f>
        <v>0</v>
      </c>
      <c r="J11" s="122"/>
      <c r="K11" s="122"/>
      <c r="L11" s="178"/>
      <c r="M11" s="178"/>
      <c r="N11" s="179"/>
      <c r="O11" s="179"/>
      <c r="P11" s="118"/>
      <c r="Q11" s="11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>
      <c r="A12" s="182" t="s">
        <v>70</v>
      </c>
      <c r="B12" s="119" t="s">
        <v>75</v>
      </c>
      <c r="C12" s="120" t="s">
        <v>191</v>
      </c>
      <c r="D12" s="151">
        <f t="shared" ref="D12:D27" si="0">E12+F12</f>
        <v>190</v>
      </c>
      <c r="E12" s="151">
        <v>53</v>
      </c>
      <c r="F12" s="126">
        <f>SUM(J12:O12)</f>
        <v>137</v>
      </c>
      <c r="G12" s="126">
        <f t="shared" ref="G12:G20" si="1">F12-H12-I12</f>
        <v>51</v>
      </c>
      <c r="H12" s="126">
        <v>86</v>
      </c>
      <c r="I12" s="126">
        <v>0</v>
      </c>
      <c r="J12" s="122">
        <v>80</v>
      </c>
      <c r="K12" s="122">
        <v>57</v>
      </c>
      <c r="L12" s="178"/>
      <c r="M12" s="178"/>
      <c r="N12" s="179"/>
      <c r="O12" s="179"/>
      <c r="P12" s="118"/>
      <c r="Q12" s="11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>
      <c r="A13" s="182" t="s">
        <v>74</v>
      </c>
      <c r="B13" s="119" t="s">
        <v>71</v>
      </c>
      <c r="C13" s="120" t="s">
        <v>72</v>
      </c>
      <c r="D13" s="151">
        <f t="shared" si="0"/>
        <v>230</v>
      </c>
      <c r="E13" s="151">
        <v>74</v>
      </c>
      <c r="F13" s="126">
        <f>SUM(J13:O13)</f>
        <v>156</v>
      </c>
      <c r="G13" s="126">
        <f t="shared" si="1"/>
        <v>56</v>
      </c>
      <c r="H13" s="116">
        <v>100</v>
      </c>
      <c r="I13" s="183"/>
      <c r="J13" s="122">
        <v>80</v>
      </c>
      <c r="K13" s="122">
        <v>76</v>
      </c>
      <c r="L13" s="178"/>
      <c r="M13" s="178"/>
      <c r="N13" s="179"/>
      <c r="O13" s="179"/>
      <c r="P13" s="118"/>
      <c r="Q13" s="11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>
      <c r="A14" s="182"/>
      <c r="B14" s="184" t="s">
        <v>73</v>
      </c>
      <c r="C14" s="181" t="s">
        <v>231</v>
      </c>
      <c r="D14" s="130">
        <f t="shared" si="0"/>
        <v>916</v>
      </c>
      <c r="E14" s="130">
        <f>SUM(E15:E20)</f>
        <v>329</v>
      </c>
      <c r="F14" s="130">
        <f>SUM(F15:F20)</f>
        <v>587</v>
      </c>
      <c r="G14" s="130">
        <f>SUM(G15:G20)</f>
        <v>213</v>
      </c>
      <c r="H14" s="130">
        <f>SUM(H15:H20)</f>
        <v>374</v>
      </c>
      <c r="I14" s="183"/>
      <c r="J14" s="122"/>
      <c r="K14" s="122"/>
      <c r="L14" s="178"/>
      <c r="M14" s="178"/>
      <c r="N14" s="179"/>
      <c r="O14" s="179"/>
      <c r="P14" s="118"/>
      <c r="Q14" s="11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>
      <c r="A15" s="182" t="s">
        <v>76</v>
      </c>
      <c r="B15" s="119" t="s">
        <v>77</v>
      </c>
      <c r="C15" s="120" t="s">
        <v>86</v>
      </c>
      <c r="D15" s="151">
        <f t="shared" si="0"/>
        <v>150</v>
      </c>
      <c r="E15" s="151">
        <v>50</v>
      </c>
      <c r="F15" s="126">
        <f t="shared" ref="F15:F20" si="2">SUM(J15:O15)</f>
        <v>100</v>
      </c>
      <c r="G15" s="126">
        <f t="shared" si="1"/>
        <v>66</v>
      </c>
      <c r="H15" s="116">
        <v>34</v>
      </c>
      <c r="I15" s="126">
        <v>0</v>
      </c>
      <c r="J15" s="122">
        <v>100</v>
      </c>
      <c r="K15" s="122"/>
      <c r="L15" s="178"/>
      <c r="M15" s="178"/>
      <c r="N15" s="179"/>
      <c r="O15" s="179"/>
      <c r="P15" s="118"/>
      <c r="Q15" s="11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>
      <c r="A16" s="182" t="s">
        <v>78</v>
      </c>
      <c r="B16" s="119" t="s">
        <v>79</v>
      </c>
      <c r="C16" s="120" t="s">
        <v>115</v>
      </c>
      <c r="D16" s="151">
        <f t="shared" si="0"/>
        <v>170</v>
      </c>
      <c r="E16" s="151">
        <v>53</v>
      </c>
      <c r="F16" s="126">
        <f t="shared" si="2"/>
        <v>117</v>
      </c>
      <c r="G16" s="126">
        <f t="shared" si="1"/>
        <v>0</v>
      </c>
      <c r="H16" s="126">
        <v>117</v>
      </c>
      <c r="I16" s="126">
        <v>0</v>
      </c>
      <c r="J16" s="124">
        <v>60</v>
      </c>
      <c r="K16" s="124">
        <v>57</v>
      </c>
      <c r="L16" s="178"/>
      <c r="M16" s="178"/>
      <c r="N16" s="185"/>
      <c r="O16" s="185"/>
      <c r="P16" s="118"/>
      <c r="Q16" s="1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>
      <c r="A17" s="182" t="s">
        <v>80</v>
      </c>
      <c r="B17" s="119" t="s">
        <v>81</v>
      </c>
      <c r="C17" s="120" t="s">
        <v>115</v>
      </c>
      <c r="D17" s="151">
        <f t="shared" si="0"/>
        <v>170</v>
      </c>
      <c r="E17" s="151">
        <v>53</v>
      </c>
      <c r="F17" s="126">
        <f t="shared" si="2"/>
        <v>117</v>
      </c>
      <c r="G17" s="126">
        <f t="shared" si="1"/>
        <v>77</v>
      </c>
      <c r="H17" s="126">
        <v>40</v>
      </c>
      <c r="I17" s="126">
        <v>0</v>
      </c>
      <c r="J17" s="122">
        <v>60</v>
      </c>
      <c r="K17" s="122">
        <v>57</v>
      </c>
      <c r="L17" s="178"/>
      <c r="M17" s="178"/>
      <c r="N17" s="185"/>
      <c r="O17" s="186"/>
      <c r="P17" s="118"/>
      <c r="Q17" s="11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>
      <c r="A18" s="182" t="s">
        <v>82</v>
      </c>
      <c r="B18" s="119" t="s">
        <v>83</v>
      </c>
      <c r="C18" s="120" t="s">
        <v>173</v>
      </c>
      <c r="D18" s="151">
        <f t="shared" si="0"/>
        <v>234</v>
      </c>
      <c r="E18" s="151">
        <v>117</v>
      </c>
      <c r="F18" s="126">
        <f t="shared" si="2"/>
        <v>117</v>
      </c>
      <c r="G18" s="126">
        <f t="shared" si="1"/>
        <v>4</v>
      </c>
      <c r="H18" s="116">
        <v>113</v>
      </c>
      <c r="I18" s="126">
        <v>0</v>
      </c>
      <c r="J18" s="122">
        <v>60</v>
      </c>
      <c r="K18" s="122">
        <v>57</v>
      </c>
      <c r="L18" s="178"/>
      <c r="M18" s="178"/>
      <c r="N18" s="185"/>
      <c r="O18" s="186"/>
      <c r="P18" s="118"/>
      <c r="Q18" s="11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>
      <c r="A19" s="182" t="s">
        <v>84</v>
      </c>
      <c r="B19" s="119" t="s">
        <v>85</v>
      </c>
      <c r="C19" s="120" t="s">
        <v>86</v>
      </c>
      <c r="D19" s="151">
        <f t="shared" si="0"/>
        <v>102</v>
      </c>
      <c r="E19" s="151">
        <v>26</v>
      </c>
      <c r="F19" s="126">
        <f t="shared" si="2"/>
        <v>76</v>
      </c>
      <c r="G19" s="126">
        <f t="shared" si="1"/>
        <v>36</v>
      </c>
      <c r="H19" s="126">
        <v>40</v>
      </c>
      <c r="I19" s="126">
        <v>0</v>
      </c>
      <c r="J19" s="122"/>
      <c r="K19" s="122">
        <v>76</v>
      </c>
      <c r="L19" s="178"/>
      <c r="M19" s="178"/>
      <c r="N19" s="185"/>
      <c r="O19" s="186"/>
      <c r="P19" s="118"/>
      <c r="Q19" s="11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>
      <c r="A20" s="182" t="s">
        <v>87</v>
      </c>
      <c r="B20" s="187" t="s">
        <v>93</v>
      </c>
      <c r="C20" s="120" t="s">
        <v>86</v>
      </c>
      <c r="D20" s="151">
        <f t="shared" si="0"/>
        <v>90</v>
      </c>
      <c r="E20" s="151">
        <v>30</v>
      </c>
      <c r="F20" s="126">
        <f t="shared" si="2"/>
        <v>60</v>
      </c>
      <c r="G20" s="126">
        <f t="shared" si="1"/>
        <v>30</v>
      </c>
      <c r="H20" s="126">
        <v>30</v>
      </c>
      <c r="I20" s="126"/>
      <c r="J20" s="122">
        <v>60</v>
      </c>
      <c r="K20" s="122"/>
      <c r="L20" s="178"/>
      <c r="M20" s="178"/>
      <c r="N20" s="185"/>
      <c r="O20" s="186"/>
      <c r="P20" s="118"/>
      <c r="Q20" s="11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5.5">
      <c r="A21" s="182"/>
      <c r="B21" s="125" t="s">
        <v>174</v>
      </c>
      <c r="C21" s="181" t="s">
        <v>175</v>
      </c>
      <c r="D21" s="130">
        <f t="shared" si="0"/>
        <v>230</v>
      </c>
      <c r="E21" s="130">
        <f>SUM(E22)</f>
        <v>74</v>
      </c>
      <c r="F21" s="188">
        <f>SUM(F22:F22)</f>
        <v>156</v>
      </c>
      <c r="G21" s="188">
        <f>SUM(G22:G22)</f>
        <v>80</v>
      </c>
      <c r="H21" s="188">
        <f>SUM(H22:H22)</f>
        <v>76</v>
      </c>
      <c r="I21" s="188">
        <f>SUM(I22:I22)</f>
        <v>0</v>
      </c>
      <c r="J21" s="189"/>
      <c r="K21" s="189"/>
      <c r="L21" s="178"/>
      <c r="M21" s="178"/>
      <c r="N21" s="185"/>
      <c r="O21" s="186"/>
      <c r="P21" s="118"/>
      <c r="Q21" s="11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>
      <c r="A22" s="182" t="s">
        <v>88</v>
      </c>
      <c r="B22" s="119" t="s">
        <v>229</v>
      </c>
      <c r="C22" s="120" t="s">
        <v>72</v>
      </c>
      <c r="D22" s="151">
        <f t="shared" si="0"/>
        <v>230</v>
      </c>
      <c r="E22" s="151">
        <v>74</v>
      </c>
      <c r="F22" s="126">
        <f>SUM(J22:O22)</f>
        <v>156</v>
      </c>
      <c r="G22" s="126">
        <v>80</v>
      </c>
      <c r="H22" s="116">
        <v>76</v>
      </c>
      <c r="I22" s="126">
        <v>0</v>
      </c>
      <c r="J22" s="122">
        <v>80</v>
      </c>
      <c r="K22" s="122">
        <v>76</v>
      </c>
      <c r="L22" s="178"/>
      <c r="M22" s="178"/>
      <c r="N22" s="185"/>
      <c r="O22" s="186"/>
      <c r="P22" s="118"/>
      <c r="Q22" s="116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5.5">
      <c r="A23" s="180"/>
      <c r="B23" s="125" t="s">
        <v>176</v>
      </c>
      <c r="C23" s="181" t="s">
        <v>178</v>
      </c>
      <c r="D23" s="130">
        <f>D24+D25</f>
        <v>310</v>
      </c>
      <c r="E23" s="130">
        <f>E24+E25</f>
        <v>98</v>
      </c>
      <c r="F23" s="130">
        <f>F24+F25</f>
        <v>212</v>
      </c>
      <c r="G23" s="130">
        <f>G24+G25</f>
        <v>122</v>
      </c>
      <c r="H23" s="130">
        <f>H24+H25</f>
        <v>90</v>
      </c>
      <c r="I23" s="123">
        <v>0</v>
      </c>
      <c r="J23" s="122"/>
      <c r="K23" s="122"/>
      <c r="L23" s="178"/>
      <c r="M23" s="178"/>
      <c r="N23" s="185"/>
      <c r="O23" s="186"/>
      <c r="P23" s="118"/>
      <c r="Q23" s="11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>
      <c r="A24" s="182" t="s">
        <v>89</v>
      </c>
      <c r="B24" s="190" t="s">
        <v>177</v>
      </c>
      <c r="C24" s="191" t="s">
        <v>86</v>
      </c>
      <c r="D24" s="151">
        <f t="shared" si="0"/>
        <v>140</v>
      </c>
      <c r="E24" s="151">
        <v>45</v>
      </c>
      <c r="F24" s="123">
        <f>SUM(J24:O24)</f>
        <v>95</v>
      </c>
      <c r="G24" s="192">
        <f>F24-H24-I24</f>
        <v>45</v>
      </c>
      <c r="H24" s="126">
        <v>50</v>
      </c>
      <c r="I24" s="123">
        <v>0</v>
      </c>
      <c r="J24" s="122"/>
      <c r="K24" s="122">
        <v>95</v>
      </c>
      <c r="L24" s="178"/>
      <c r="M24" s="178"/>
      <c r="N24" s="185"/>
      <c r="O24" s="186"/>
      <c r="P24" s="118"/>
      <c r="Q24" s="11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>
      <c r="A25" s="182" t="s">
        <v>90</v>
      </c>
      <c r="B25" s="193" t="s">
        <v>91</v>
      </c>
      <c r="C25" s="120" t="s">
        <v>115</v>
      </c>
      <c r="D25" s="151">
        <f t="shared" si="0"/>
        <v>170</v>
      </c>
      <c r="E25" s="151">
        <v>53</v>
      </c>
      <c r="F25" s="123">
        <f>SUM(J25:O25)</f>
        <v>117</v>
      </c>
      <c r="G25" s="192">
        <f>F25-H25-I25</f>
        <v>77</v>
      </c>
      <c r="H25" s="194">
        <v>40</v>
      </c>
      <c r="I25" s="123">
        <v>0</v>
      </c>
      <c r="J25" s="122">
        <v>60</v>
      </c>
      <c r="K25" s="122">
        <v>57</v>
      </c>
      <c r="L25" s="178"/>
      <c r="M25" s="178"/>
      <c r="N25" s="185"/>
      <c r="O25" s="186"/>
      <c r="P25" s="118"/>
      <c r="Q25" s="11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>
      <c r="A26" s="182"/>
      <c r="B26" s="195" t="s">
        <v>94</v>
      </c>
      <c r="C26" s="181" t="s">
        <v>178</v>
      </c>
      <c r="D26" s="130">
        <f t="shared" si="0"/>
        <v>230</v>
      </c>
      <c r="E26" s="130">
        <f>SUM(E27)</f>
        <v>74</v>
      </c>
      <c r="F26" s="130">
        <f>SUM(F27)</f>
        <v>156</v>
      </c>
      <c r="G26" s="130">
        <f>SUM(G27)</f>
        <v>116</v>
      </c>
      <c r="H26" s="130">
        <f>SUM(H27)</f>
        <v>40</v>
      </c>
      <c r="I26" s="123">
        <v>0</v>
      </c>
      <c r="J26" s="122"/>
      <c r="K26" s="122"/>
      <c r="L26" s="178"/>
      <c r="M26" s="178"/>
      <c r="N26" s="185"/>
      <c r="O26" s="186"/>
      <c r="P26" s="118"/>
      <c r="Q26" s="11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>
      <c r="A27" s="182" t="s">
        <v>92</v>
      </c>
      <c r="B27" s="193" t="s">
        <v>179</v>
      </c>
      <c r="C27" s="120" t="s">
        <v>116</v>
      </c>
      <c r="D27" s="151">
        <f t="shared" si="0"/>
        <v>230</v>
      </c>
      <c r="E27" s="151">
        <v>74</v>
      </c>
      <c r="F27" s="123">
        <f>SUM(J27:O27)</f>
        <v>156</v>
      </c>
      <c r="G27" s="135">
        <f>F27-H27-I27</f>
        <v>116</v>
      </c>
      <c r="H27" s="194">
        <v>40</v>
      </c>
      <c r="I27" s="123"/>
      <c r="J27" s="122">
        <v>80</v>
      </c>
      <c r="K27" s="122">
        <v>76</v>
      </c>
      <c r="L27" s="178"/>
      <c r="M27" s="178"/>
      <c r="N27" s="185"/>
      <c r="O27" s="186"/>
      <c r="P27" s="118"/>
      <c r="Q27" s="11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31" customFormat="1" ht="12.75">
      <c r="A28" s="127" t="s">
        <v>95</v>
      </c>
      <c r="B28" s="127" t="s">
        <v>96</v>
      </c>
      <c r="C28" s="115" t="s">
        <v>233</v>
      </c>
      <c r="D28" s="129">
        <f t="shared" ref="D28:I28" si="3">SUM(D29:D32)</f>
        <v>680</v>
      </c>
      <c r="E28" s="129">
        <f t="shared" si="3"/>
        <v>227</v>
      </c>
      <c r="F28" s="129">
        <f t="shared" si="3"/>
        <v>453</v>
      </c>
      <c r="G28" s="129">
        <f t="shared" si="3"/>
        <v>71</v>
      </c>
      <c r="H28" s="129">
        <f t="shared" si="3"/>
        <v>382</v>
      </c>
      <c r="I28" s="129">
        <f t="shared" si="3"/>
        <v>0</v>
      </c>
      <c r="J28" s="121"/>
      <c r="K28" s="121"/>
      <c r="L28" s="116"/>
      <c r="M28" s="116"/>
      <c r="N28" s="116"/>
      <c r="O28" s="118"/>
      <c r="P28" s="118"/>
      <c r="Q28" s="116"/>
    </row>
    <row r="29" spans="1:255" ht="14.25">
      <c r="A29" s="132" t="s">
        <v>97</v>
      </c>
      <c r="B29" s="133" t="s">
        <v>98</v>
      </c>
      <c r="C29" s="134" t="s">
        <v>86</v>
      </c>
      <c r="D29" s="151">
        <f>E29+F29</f>
        <v>95</v>
      </c>
      <c r="E29" s="151">
        <v>32</v>
      </c>
      <c r="F29" s="123">
        <f>SUM(J29:P29)</f>
        <v>63</v>
      </c>
      <c r="G29" s="135">
        <f>F29-H29-I29</f>
        <v>43</v>
      </c>
      <c r="H29" s="194">
        <v>20</v>
      </c>
      <c r="I29" s="123">
        <v>0</v>
      </c>
      <c r="J29" s="121"/>
      <c r="K29" s="121"/>
      <c r="L29" s="116"/>
      <c r="M29" s="116"/>
      <c r="N29" s="116"/>
      <c r="O29" s="118"/>
      <c r="P29" s="118">
        <v>63</v>
      </c>
      <c r="Q29" s="11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>
      <c r="A30" s="133" t="s">
        <v>99</v>
      </c>
      <c r="B30" s="133" t="s">
        <v>81</v>
      </c>
      <c r="C30" s="134" t="s">
        <v>86</v>
      </c>
      <c r="D30" s="151">
        <f>E30+F30</f>
        <v>81</v>
      </c>
      <c r="E30" s="151">
        <v>27</v>
      </c>
      <c r="F30" s="123">
        <f>SUM(J30:P30)</f>
        <v>54</v>
      </c>
      <c r="G30" s="135">
        <f>F30-H30-I30</f>
        <v>24</v>
      </c>
      <c r="H30" s="194">
        <v>30</v>
      </c>
      <c r="I30" s="123">
        <v>0</v>
      </c>
      <c r="J30" s="121"/>
      <c r="K30" s="121"/>
      <c r="L30" s="118">
        <v>54</v>
      </c>
      <c r="M30" s="118"/>
      <c r="N30" s="118"/>
      <c r="O30" s="118"/>
      <c r="P30" s="118"/>
      <c r="Q30" s="116"/>
      <c r="R30"/>
      <c r="S30"/>
      <c r="T30" s="134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>
      <c r="A31" s="133" t="s">
        <v>100</v>
      </c>
      <c r="B31" s="133" t="s">
        <v>79</v>
      </c>
      <c r="C31" s="134" t="s">
        <v>188</v>
      </c>
      <c r="D31" s="151">
        <f>E31+F31</f>
        <v>252</v>
      </c>
      <c r="E31" s="151">
        <v>84</v>
      </c>
      <c r="F31" s="123">
        <f>SUM(J31:P31)</f>
        <v>168</v>
      </c>
      <c r="G31" s="135">
        <f>F31-H31-I31</f>
        <v>0</v>
      </c>
      <c r="H31" s="194">
        <v>168</v>
      </c>
      <c r="I31" s="123">
        <v>0</v>
      </c>
      <c r="J31" s="121"/>
      <c r="K31" s="121"/>
      <c r="L31" s="118">
        <v>36</v>
      </c>
      <c r="M31" s="118">
        <v>24</v>
      </c>
      <c r="N31" s="118">
        <v>40</v>
      </c>
      <c r="O31" s="118">
        <v>26</v>
      </c>
      <c r="P31" s="118">
        <v>42</v>
      </c>
      <c r="Q31" s="11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>
      <c r="A32" s="133" t="s">
        <v>101</v>
      </c>
      <c r="B32" s="133" t="s">
        <v>83</v>
      </c>
      <c r="C32" s="134" t="s">
        <v>188</v>
      </c>
      <c r="D32" s="151">
        <f>E32+F32</f>
        <v>252</v>
      </c>
      <c r="E32" s="151">
        <v>84</v>
      </c>
      <c r="F32" s="123">
        <f>SUM(J32:P32)</f>
        <v>168</v>
      </c>
      <c r="G32" s="135">
        <f>F32-H32-I32</f>
        <v>4</v>
      </c>
      <c r="H32" s="194">
        <v>164</v>
      </c>
      <c r="I32" s="123">
        <v>0</v>
      </c>
      <c r="J32" s="121"/>
      <c r="K32" s="121"/>
      <c r="L32" s="118">
        <v>36</v>
      </c>
      <c r="M32" s="118">
        <v>24</v>
      </c>
      <c r="N32" s="118">
        <v>40</v>
      </c>
      <c r="O32" s="118">
        <v>26</v>
      </c>
      <c r="P32" s="118">
        <v>42</v>
      </c>
      <c r="Q32" s="116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142" customFormat="1" ht="12.75">
      <c r="A33" s="139" t="s">
        <v>102</v>
      </c>
      <c r="B33" s="127" t="s">
        <v>103</v>
      </c>
      <c r="C33" s="181" t="s">
        <v>238</v>
      </c>
      <c r="D33" s="129">
        <f t="shared" ref="D33:I33" si="4">SUM(D34:D36)</f>
        <v>252</v>
      </c>
      <c r="E33" s="129">
        <f t="shared" si="4"/>
        <v>84</v>
      </c>
      <c r="F33" s="129">
        <f t="shared" si="4"/>
        <v>168</v>
      </c>
      <c r="G33" s="129">
        <f t="shared" si="4"/>
        <v>92</v>
      </c>
      <c r="H33" s="129">
        <f t="shared" si="4"/>
        <v>76</v>
      </c>
      <c r="I33" s="129">
        <f t="shared" si="4"/>
        <v>0</v>
      </c>
      <c r="J33" s="140"/>
      <c r="K33" s="140"/>
      <c r="L33" s="196"/>
      <c r="M33" s="196"/>
      <c r="N33" s="196"/>
      <c r="O33" s="196"/>
      <c r="P33" s="248"/>
      <c r="Q33" s="197"/>
    </row>
    <row r="34" spans="1:255" s="142" customFormat="1" ht="12.75">
      <c r="A34" s="133" t="s">
        <v>104</v>
      </c>
      <c r="B34" s="133" t="s">
        <v>71</v>
      </c>
      <c r="C34" s="271" t="s">
        <v>105</v>
      </c>
      <c r="D34" s="151">
        <f>E34+F34</f>
        <v>108</v>
      </c>
      <c r="E34" s="151">
        <v>36</v>
      </c>
      <c r="F34" s="123">
        <f>SUM(J34:O34)</f>
        <v>72</v>
      </c>
      <c r="G34" s="135">
        <v>36</v>
      </c>
      <c r="H34" s="194">
        <v>36</v>
      </c>
      <c r="I34" s="130"/>
      <c r="J34" s="140"/>
      <c r="K34" s="140"/>
      <c r="L34" s="196">
        <v>72</v>
      </c>
      <c r="M34" s="196"/>
      <c r="N34" s="196"/>
      <c r="O34" s="245"/>
      <c r="P34" s="198"/>
      <c r="Q34" s="246"/>
    </row>
    <row r="35" spans="1:255" s="142" customFormat="1" ht="12.75">
      <c r="A35" s="133" t="s">
        <v>198</v>
      </c>
      <c r="B35" s="133" t="s">
        <v>201</v>
      </c>
      <c r="C35" s="271" t="s">
        <v>86</v>
      </c>
      <c r="D35" s="151">
        <f>E35+F35</f>
        <v>72</v>
      </c>
      <c r="E35" s="151">
        <v>24</v>
      </c>
      <c r="F35" s="123">
        <f>SUM(J35:O35)</f>
        <v>48</v>
      </c>
      <c r="G35" s="135">
        <v>36</v>
      </c>
      <c r="H35" s="194">
        <v>12</v>
      </c>
      <c r="I35" s="130"/>
      <c r="J35" s="140"/>
      <c r="K35" s="140"/>
      <c r="L35" s="196"/>
      <c r="M35" s="196">
        <v>48</v>
      </c>
      <c r="N35" s="196"/>
      <c r="O35" s="245"/>
      <c r="P35" s="198"/>
      <c r="Q35" s="246"/>
    </row>
    <row r="36" spans="1:255" s="131" customFormat="1" ht="12.75">
      <c r="A36" s="133" t="s">
        <v>199</v>
      </c>
      <c r="B36" s="133" t="s">
        <v>200</v>
      </c>
      <c r="C36" s="134" t="s">
        <v>192</v>
      </c>
      <c r="D36" s="151">
        <f>E36+F36</f>
        <v>72</v>
      </c>
      <c r="E36" s="151">
        <v>24</v>
      </c>
      <c r="F36" s="123">
        <f>SUM(J36:O36)</f>
        <v>48</v>
      </c>
      <c r="G36" s="135">
        <v>20</v>
      </c>
      <c r="H36" s="194">
        <v>28</v>
      </c>
      <c r="I36" s="123">
        <v>0</v>
      </c>
      <c r="J36" s="121"/>
      <c r="K36" s="121"/>
      <c r="L36" s="118"/>
      <c r="M36" s="118">
        <v>48</v>
      </c>
      <c r="N36" s="118"/>
      <c r="O36" s="212"/>
      <c r="P36" s="199"/>
      <c r="Q36" s="247"/>
    </row>
    <row r="37" spans="1:255" ht="14.25">
      <c r="A37" s="127" t="s">
        <v>106</v>
      </c>
      <c r="B37" s="127" t="s">
        <v>107</v>
      </c>
      <c r="C37" s="115" t="s">
        <v>239</v>
      </c>
      <c r="D37" s="129">
        <f t="shared" ref="D37:I37" si="5">SUM(D38:D44)+D45</f>
        <v>1060</v>
      </c>
      <c r="E37" s="129">
        <f t="shared" si="5"/>
        <v>353</v>
      </c>
      <c r="F37" s="129">
        <f t="shared" si="5"/>
        <v>707</v>
      </c>
      <c r="G37" s="129">
        <f t="shared" si="5"/>
        <v>214</v>
      </c>
      <c r="H37" s="129">
        <f t="shared" si="5"/>
        <v>493</v>
      </c>
      <c r="I37" s="129">
        <f t="shared" si="5"/>
        <v>0</v>
      </c>
      <c r="J37" s="140"/>
      <c r="K37" s="137"/>
      <c r="L37" s="138"/>
      <c r="M37" s="118"/>
      <c r="N37" s="118"/>
      <c r="O37" s="138"/>
      <c r="P37" s="196"/>
      <c r="Q37" s="141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131" customFormat="1" ht="12.75">
      <c r="A38" s="133" t="s">
        <v>108</v>
      </c>
      <c r="B38" s="133" t="s">
        <v>202</v>
      </c>
      <c r="C38" s="134" t="s">
        <v>86</v>
      </c>
      <c r="D38" s="151">
        <f>E38+F38</f>
        <v>108</v>
      </c>
      <c r="E38" s="151">
        <v>36</v>
      </c>
      <c r="F38" s="123">
        <f t="shared" ref="F38:F43" si="6">SUM(J38:Q38)</f>
        <v>72</v>
      </c>
      <c r="G38" s="135">
        <v>20</v>
      </c>
      <c r="H38" s="194">
        <v>52</v>
      </c>
      <c r="I38" s="123">
        <v>0</v>
      </c>
      <c r="J38" s="121"/>
      <c r="K38" s="121"/>
      <c r="L38" s="118">
        <v>72</v>
      </c>
      <c r="M38" s="118"/>
      <c r="N38" s="116"/>
      <c r="O38" s="118"/>
      <c r="P38" s="118"/>
      <c r="Q38" s="116"/>
    </row>
    <row r="39" spans="1:255" ht="14.25">
      <c r="A39" s="133" t="s">
        <v>109</v>
      </c>
      <c r="B39" s="133" t="s">
        <v>226</v>
      </c>
      <c r="C39" s="134" t="s">
        <v>115</v>
      </c>
      <c r="D39" s="151">
        <f t="shared" ref="D39:D44" si="7">E39+F39</f>
        <v>118</v>
      </c>
      <c r="E39" s="151">
        <v>39</v>
      </c>
      <c r="F39" s="123">
        <f t="shared" si="6"/>
        <v>79</v>
      </c>
      <c r="G39" s="135">
        <v>40</v>
      </c>
      <c r="H39" s="194">
        <v>39</v>
      </c>
      <c r="I39" s="123">
        <v>0</v>
      </c>
      <c r="J39" s="121"/>
      <c r="K39" s="137"/>
      <c r="L39" s="118"/>
      <c r="M39" s="118"/>
      <c r="N39" s="118">
        <v>40</v>
      </c>
      <c r="O39" s="118">
        <v>39</v>
      </c>
      <c r="P39" s="118"/>
      <c r="Q39" s="116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>
      <c r="A40" s="133" t="s">
        <v>110</v>
      </c>
      <c r="B40" s="133" t="s">
        <v>111</v>
      </c>
      <c r="C40" s="134" t="s">
        <v>105</v>
      </c>
      <c r="D40" s="151">
        <f t="shared" si="7"/>
        <v>108</v>
      </c>
      <c r="E40" s="151">
        <v>36</v>
      </c>
      <c r="F40" s="123">
        <f t="shared" si="6"/>
        <v>72</v>
      </c>
      <c r="G40" s="135">
        <v>20</v>
      </c>
      <c r="H40" s="194">
        <v>52</v>
      </c>
      <c r="I40" s="123">
        <v>0</v>
      </c>
      <c r="J40" s="121"/>
      <c r="K40" s="137"/>
      <c r="L40" s="213">
        <v>72</v>
      </c>
      <c r="M40" s="118"/>
      <c r="N40" s="118"/>
      <c r="O40" s="213"/>
      <c r="P40" s="118"/>
      <c r="Q40" s="116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>
      <c r="A41" s="133" t="s">
        <v>112</v>
      </c>
      <c r="B41" s="133" t="s">
        <v>203</v>
      </c>
      <c r="C41" s="134" t="s">
        <v>234</v>
      </c>
      <c r="D41" s="151">
        <f t="shared" si="7"/>
        <v>180</v>
      </c>
      <c r="E41" s="151">
        <v>60</v>
      </c>
      <c r="F41" s="123">
        <f t="shared" si="6"/>
        <v>120</v>
      </c>
      <c r="G41" s="135">
        <v>0</v>
      </c>
      <c r="H41" s="194">
        <v>120</v>
      </c>
      <c r="I41" s="123">
        <v>0</v>
      </c>
      <c r="J41" s="121"/>
      <c r="K41" s="121"/>
      <c r="L41" s="118">
        <v>72</v>
      </c>
      <c r="M41" s="118">
        <v>48</v>
      </c>
      <c r="N41" s="116"/>
      <c r="O41" s="118"/>
      <c r="P41" s="118"/>
      <c r="Q41" s="116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4.25">
      <c r="A42" s="133" t="s">
        <v>113</v>
      </c>
      <c r="B42" s="133" t="s">
        <v>204</v>
      </c>
      <c r="C42" s="134" t="s">
        <v>86</v>
      </c>
      <c r="D42" s="151">
        <f t="shared" si="7"/>
        <v>60</v>
      </c>
      <c r="E42" s="151">
        <v>20</v>
      </c>
      <c r="F42" s="123">
        <f t="shared" si="6"/>
        <v>40</v>
      </c>
      <c r="G42" s="135">
        <v>20</v>
      </c>
      <c r="H42" s="194">
        <v>20</v>
      </c>
      <c r="I42" s="123">
        <v>0</v>
      </c>
      <c r="J42" s="121"/>
      <c r="K42" s="121"/>
      <c r="L42" s="118"/>
      <c r="M42" s="118"/>
      <c r="N42" s="116">
        <v>40</v>
      </c>
      <c r="O42" s="118"/>
      <c r="P42" s="118"/>
      <c r="Q42" s="116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4.25">
      <c r="A43" s="133" t="s">
        <v>114</v>
      </c>
      <c r="B43" s="133" t="s">
        <v>183</v>
      </c>
      <c r="C43" s="134" t="s">
        <v>86</v>
      </c>
      <c r="D43" s="151">
        <f t="shared" si="7"/>
        <v>60</v>
      </c>
      <c r="E43" s="151">
        <v>20</v>
      </c>
      <c r="F43" s="123">
        <f t="shared" si="6"/>
        <v>40</v>
      </c>
      <c r="G43" s="135">
        <v>30</v>
      </c>
      <c r="H43" s="194">
        <v>10</v>
      </c>
      <c r="I43" s="123">
        <v>0</v>
      </c>
      <c r="J43" s="121"/>
      <c r="K43" s="137"/>
      <c r="L43" s="118"/>
      <c r="M43" s="118"/>
      <c r="N43" s="118">
        <v>40</v>
      </c>
      <c r="O43" s="118"/>
      <c r="P43" s="118"/>
      <c r="Q43" s="116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4.25">
      <c r="A44" s="133" t="s">
        <v>220</v>
      </c>
      <c r="B44" s="133" t="s">
        <v>117</v>
      </c>
      <c r="C44" s="134" t="s">
        <v>86</v>
      </c>
      <c r="D44" s="151">
        <f t="shared" si="7"/>
        <v>108</v>
      </c>
      <c r="E44" s="151">
        <v>36</v>
      </c>
      <c r="F44" s="123">
        <f>SUM(J44:Q44)</f>
        <v>72</v>
      </c>
      <c r="G44" s="135">
        <v>30</v>
      </c>
      <c r="H44" s="194">
        <v>42</v>
      </c>
      <c r="I44" s="123">
        <v>0</v>
      </c>
      <c r="J44" s="121"/>
      <c r="K44" s="137"/>
      <c r="L44" s="118"/>
      <c r="M44" s="118">
        <v>72</v>
      </c>
      <c r="N44" s="118"/>
      <c r="O44" s="118"/>
      <c r="P44" s="118"/>
      <c r="Q44" s="116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4.25">
      <c r="A45" s="133"/>
      <c r="B45" s="127" t="s">
        <v>94</v>
      </c>
      <c r="C45" s="115" t="s">
        <v>235</v>
      </c>
      <c r="D45" s="129">
        <f t="shared" ref="D45:I45" si="8">SUM(D46:D48)</f>
        <v>318</v>
      </c>
      <c r="E45" s="129">
        <f t="shared" si="8"/>
        <v>106</v>
      </c>
      <c r="F45" s="129">
        <f t="shared" si="8"/>
        <v>212</v>
      </c>
      <c r="G45" s="129">
        <f t="shared" si="8"/>
        <v>54</v>
      </c>
      <c r="H45" s="129">
        <f t="shared" si="8"/>
        <v>158</v>
      </c>
      <c r="I45" s="129">
        <f t="shared" si="8"/>
        <v>0</v>
      </c>
      <c r="J45" s="121"/>
      <c r="K45" s="121"/>
      <c r="L45" s="118"/>
      <c r="M45" s="118"/>
      <c r="N45" s="116"/>
      <c r="O45" s="118"/>
      <c r="P45" s="118"/>
      <c r="Q45" s="116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4.25">
      <c r="A46" s="133" t="s">
        <v>222</v>
      </c>
      <c r="B46" s="216" t="s">
        <v>227</v>
      </c>
      <c r="C46" s="134" t="s">
        <v>86</v>
      </c>
      <c r="D46" s="151">
        <f>E46+F46</f>
        <v>78</v>
      </c>
      <c r="E46" s="151">
        <v>26</v>
      </c>
      <c r="F46" s="123">
        <f>SUM(J46:P46)</f>
        <v>52</v>
      </c>
      <c r="G46" s="135">
        <v>20</v>
      </c>
      <c r="H46" s="194">
        <v>32</v>
      </c>
      <c r="I46" s="123">
        <v>0</v>
      </c>
      <c r="J46" s="121"/>
      <c r="K46" s="121"/>
      <c r="L46" s="118"/>
      <c r="M46" s="118"/>
      <c r="N46" s="116"/>
      <c r="O46" s="118">
        <v>52</v>
      </c>
      <c r="P46" s="118"/>
      <c r="Q46" s="11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4.25">
      <c r="A47" s="133" t="s">
        <v>223</v>
      </c>
      <c r="B47" s="216" t="s">
        <v>182</v>
      </c>
      <c r="C47" s="134" t="s">
        <v>86</v>
      </c>
      <c r="D47" s="151">
        <f>E47+F47</f>
        <v>90</v>
      </c>
      <c r="E47" s="151">
        <v>30</v>
      </c>
      <c r="F47" s="123">
        <f>SUM(J47:P47)</f>
        <v>60</v>
      </c>
      <c r="G47" s="135">
        <v>30</v>
      </c>
      <c r="H47" s="194">
        <v>30</v>
      </c>
      <c r="I47" s="123">
        <v>0</v>
      </c>
      <c r="J47" s="121"/>
      <c r="K47" s="121"/>
      <c r="L47" s="118"/>
      <c r="M47" s="118"/>
      <c r="N47" s="116">
        <v>60</v>
      </c>
      <c r="O47" s="118"/>
      <c r="P47" s="118"/>
      <c r="Q47" s="116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4.25">
      <c r="A48" s="133" t="s">
        <v>224</v>
      </c>
      <c r="B48" s="250" t="s">
        <v>221</v>
      </c>
      <c r="C48" s="134" t="s">
        <v>86</v>
      </c>
      <c r="D48" s="151">
        <f>E48+F48</f>
        <v>150</v>
      </c>
      <c r="E48" s="151">
        <v>50</v>
      </c>
      <c r="F48" s="123">
        <f>SUM(J48:P48)</f>
        <v>100</v>
      </c>
      <c r="G48" s="135">
        <v>4</v>
      </c>
      <c r="H48" s="194">
        <v>96</v>
      </c>
      <c r="I48" s="123">
        <v>0</v>
      </c>
      <c r="J48" s="121"/>
      <c r="K48" s="121"/>
      <c r="L48" s="118"/>
      <c r="M48" s="118"/>
      <c r="N48" s="116">
        <v>100</v>
      </c>
      <c r="O48" s="118"/>
      <c r="P48" s="118"/>
      <c r="Q48" s="116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142" customFormat="1" ht="12.75">
      <c r="A49" s="127" t="s">
        <v>118</v>
      </c>
      <c r="B49" s="127" t="s">
        <v>119</v>
      </c>
      <c r="C49" s="115" t="s">
        <v>232</v>
      </c>
      <c r="D49" s="130">
        <f>D50+D54+D59+D67+D63</f>
        <v>2544</v>
      </c>
      <c r="E49" s="130">
        <f>E50+E54+E59+E67+E63</f>
        <v>848</v>
      </c>
      <c r="F49" s="130">
        <f>F50+F54+F59+F67+F63</f>
        <v>1696</v>
      </c>
      <c r="G49" s="130">
        <f>G50+G54+G59+G67+G63</f>
        <v>560</v>
      </c>
      <c r="H49" s="129">
        <f>H50+H54+H59+H67+H63</f>
        <v>1106</v>
      </c>
      <c r="I49" s="130">
        <f>I50+I54+I59+I67</f>
        <v>30</v>
      </c>
      <c r="J49" s="140"/>
      <c r="K49" s="140"/>
      <c r="L49" s="141"/>
      <c r="M49" s="141"/>
      <c r="N49" s="118"/>
      <c r="O49" s="138"/>
      <c r="P49" s="118"/>
      <c r="Q49" s="141"/>
    </row>
    <row r="50" spans="1:255" ht="14.25">
      <c r="A50" s="127" t="s">
        <v>120</v>
      </c>
      <c r="B50" s="127" t="s">
        <v>205</v>
      </c>
      <c r="C50" s="128" t="s">
        <v>225</v>
      </c>
      <c r="D50" s="129">
        <f t="shared" ref="D50:I50" si="9">SUM(D51:D51)</f>
        <v>234</v>
      </c>
      <c r="E50" s="129">
        <f t="shared" si="9"/>
        <v>78</v>
      </c>
      <c r="F50" s="129">
        <f t="shared" si="9"/>
        <v>156</v>
      </c>
      <c r="G50" s="129">
        <f t="shared" si="9"/>
        <v>56</v>
      </c>
      <c r="H50" s="129">
        <f t="shared" si="9"/>
        <v>100</v>
      </c>
      <c r="I50" s="129">
        <f t="shared" si="9"/>
        <v>0</v>
      </c>
      <c r="J50" s="140"/>
      <c r="K50" s="140"/>
      <c r="L50" s="141"/>
      <c r="M50" s="141"/>
      <c r="N50" s="116"/>
      <c r="O50" s="118"/>
      <c r="P50" s="118"/>
      <c r="Q50" s="14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s="131" customFormat="1" ht="16.5" customHeight="1">
      <c r="A51" s="144" t="s">
        <v>122</v>
      </c>
      <c r="B51" s="133" t="s">
        <v>206</v>
      </c>
      <c r="C51" s="134" t="s">
        <v>115</v>
      </c>
      <c r="D51" s="151">
        <f>E51+F51</f>
        <v>234</v>
      </c>
      <c r="E51" s="151">
        <v>78</v>
      </c>
      <c r="F51" s="123">
        <f>SUM(J51:Q51)</f>
        <v>156</v>
      </c>
      <c r="G51" s="135">
        <f>F51-H51-I51</f>
        <v>56</v>
      </c>
      <c r="H51" s="194">
        <v>100</v>
      </c>
      <c r="I51" s="123">
        <v>0</v>
      </c>
      <c r="J51" s="121"/>
      <c r="K51" s="121"/>
      <c r="L51" s="116">
        <v>108</v>
      </c>
      <c r="M51" s="116">
        <v>48</v>
      </c>
      <c r="N51" s="116"/>
      <c r="O51" s="118"/>
      <c r="P51" s="118"/>
      <c r="Q51" s="116"/>
    </row>
    <row r="52" spans="1:255" s="131" customFormat="1" ht="15" customHeight="1">
      <c r="A52" s="144" t="s">
        <v>123</v>
      </c>
      <c r="B52" s="146" t="s">
        <v>124</v>
      </c>
      <c r="C52" s="134" t="s">
        <v>86</v>
      </c>
      <c r="D52" s="135">
        <v>72</v>
      </c>
      <c r="E52" s="145">
        <v>0</v>
      </c>
      <c r="F52" s="123">
        <v>72</v>
      </c>
      <c r="G52" s="136">
        <v>0</v>
      </c>
      <c r="H52" s="145">
        <v>0</v>
      </c>
      <c r="I52" s="123">
        <v>0</v>
      </c>
      <c r="J52" s="121"/>
      <c r="K52" s="121"/>
      <c r="L52" s="211" t="s">
        <v>129</v>
      </c>
      <c r="M52" s="116"/>
      <c r="N52" s="118"/>
      <c r="O52" s="118"/>
      <c r="P52" s="118"/>
      <c r="Q52" s="118"/>
    </row>
    <row r="53" spans="1:255" ht="15.75" customHeight="1">
      <c r="A53" s="144" t="s">
        <v>180</v>
      </c>
      <c r="B53" s="146" t="s">
        <v>17</v>
      </c>
      <c r="C53" s="134" t="s">
        <v>132</v>
      </c>
      <c r="D53" s="135">
        <v>72</v>
      </c>
      <c r="E53" s="145">
        <v>0</v>
      </c>
      <c r="F53" s="123">
        <v>72</v>
      </c>
      <c r="G53" s="136">
        <v>0</v>
      </c>
      <c r="H53" s="145">
        <v>0</v>
      </c>
      <c r="I53" s="123">
        <v>0</v>
      </c>
      <c r="J53" s="121"/>
      <c r="K53" s="121"/>
      <c r="L53" s="116"/>
      <c r="M53" s="211" t="s">
        <v>129</v>
      </c>
      <c r="N53" s="118"/>
      <c r="O53" s="118"/>
      <c r="P53" s="118"/>
      <c r="Q53" s="118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142" customFormat="1" ht="16.5" customHeight="1">
      <c r="A54" s="127" t="s">
        <v>126</v>
      </c>
      <c r="B54" s="127" t="s">
        <v>207</v>
      </c>
      <c r="C54" s="128" t="s">
        <v>121</v>
      </c>
      <c r="D54" s="129">
        <f t="shared" ref="D54:I54" si="10">SUM(D55:D56)</f>
        <v>794</v>
      </c>
      <c r="E54" s="129">
        <f t="shared" si="10"/>
        <v>264</v>
      </c>
      <c r="F54" s="129">
        <f t="shared" si="10"/>
        <v>530</v>
      </c>
      <c r="G54" s="129">
        <f t="shared" si="10"/>
        <v>200</v>
      </c>
      <c r="H54" s="129">
        <f t="shared" si="10"/>
        <v>300</v>
      </c>
      <c r="I54" s="129">
        <f t="shared" si="10"/>
        <v>30</v>
      </c>
      <c r="J54" s="140"/>
      <c r="K54" s="140"/>
      <c r="L54" s="141"/>
      <c r="M54" s="141"/>
      <c r="N54" s="118"/>
      <c r="O54" s="118"/>
      <c r="P54" s="118"/>
      <c r="Q54" s="118"/>
    </row>
    <row r="55" spans="1:255" s="131" customFormat="1" ht="16.5" customHeight="1">
      <c r="A55" s="143" t="s">
        <v>127</v>
      </c>
      <c r="B55" s="133" t="s">
        <v>208</v>
      </c>
      <c r="C55" s="134" t="s">
        <v>116</v>
      </c>
      <c r="D55" s="151">
        <f>E55+F55</f>
        <v>234</v>
      </c>
      <c r="E55" s="151">
        <v>78</v>
      </c>
      <c r="F55" s="123">
        <f>SUM(J55:P55)</f>
        <v>156</v>
      </c>
      <c r="G55" s="135">
        <f>F55-H55-I55</f>
        <v>56</v>
      </c>
      <c r="H55" s="194">
        <v>100</v>
      </c>
      <c r="I55" s="123">
        <v>0</v>
      </c>
      <c r="J55" s="121"/>
      <c r="K55" s="121"/>
      <c r="L55" s="118"/>
      <c r="M55" s="116">
        <v>36</v>
      </c>
      <c r="N55" s="251">
        <v>120</v>
      </c>
      <c r="O55" s="118"/>
      <c r="P55" s="118"/>
      <c r="Q55" s="118"/>
    </row>
    <row r="56" spans="1:255" s="131" customFormat="1" ht="15" customHeight="1">
      <c r="A56" s="143" t="s">
        <v>181</v>
      </c>
      <c r="B56" s="133" t="s">
        <v>209</v>
      </c>
      <c r="C56" s="134" t="s">
        <v>236</v>
      </c>
      <c r="D56" s="151">
        <f>E56+F56</f>
        <v>560</v>
      </c>
      <c r="E56" s="151">
        <v>186</v>
      </c>
      <c r="F56" s="123">
        <f>SUM(J56:P56)</f>
        <v>374</v>
      </c>
      <c r="G56" s="135">
        <v>144</v>
      </c>
      <c r="H56" s="194">
        <v>200</v>
      </c>
      <c r="I56" s="123">
        <v>30</v>
      </c>
      <c r="J56" s="121"/>
      <c r="K56" s="121"/>
      <c r="L56" s="116"/>
      <c r="M56" s="116">
        <v>24</v>
      </c>
      <c r="N56" s="118">
        <v>120</v>
      </c>
      <c r="O56" s="118">
        <v>104</v>
      </c>
      <c r="P56" s="118">
        <v>126</v>
      </c>
      <c r="Q56" s="118"/>
    </row>
    <row r="57" spans="1:255" ht="17.850000000000001" customHeight="1">
      <c r="A57" s="143" t="s">
        <v>128</v>
      </c>
      <c r="B57" s="147" t="s">
        <v>124</v>
      </c>
      <c r="C57" s="134" t="s">
        <v>86</v>
      </c>
      <c r="D57" s="135">
        <f>E57+F57</f>
        <v>72</v>
      </c>
      <c r="E57" s="135">
        <v>0</v>
      </c>
      <c r="F57" s="123">
        <v>72</v>
      </c>
      <c r="G57" s="123">
        <v>0</v>
      </c>
      <c r="H57" s="145">
        <v>0</v>
      </c>
      <c r="I57" s="123">
        <v>0</v>
      </c>
      <c r="J57" s="121"/>
      <c r="K57" s="121"/>
      <c r="L57" s="116"/>
      <c r="M57" s="253"/>
      <c r="N57" s="253"/>
      <c r="O57" s="252" t="s">
        <v>129</v>
      </c>
      <c r="P57" s="118"/>
      <c r="Q57" s="118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7.850000000000001" customHeight="1">
      <c r="A58" s="143" t="s">
        <v>130</v>
      </c>
      <c r="B58" s="147" t="s">
        <v>131</v>
      </c>
      <c r="C58" s="134" t="s">
        <v>132</v>
      </c>
      <c r="D58" s="135">
        <f>E58+F58</f>
        <v>36</v>
      </c>
      <c r="E58" s="135">
        <v>0</v>
      </c>
      <c r="F58" s="123">
        <v>36</v>
      </c>
      <c r="G58" s="123">
        <v>0</v>
      </c>
      <c r="H58" s="145">
        <v>0</v>
      </c>
      <c r="I58" s="123">
        <v>0</v>
      </c>
      <c r="J58" s="121"/>
      <c r="K58" s="121"/>
      <c r="L58" s="116"/>
      <c r="M58" s="118"/>
      <c r="N58" s="118"/>
      <c r="O58" s="134"/>
      <c r="P58" s="211" t="s">
        <v>125</v>
      </c>
      <c r="Q58" s="11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142" customFormat="1" ht="27.75" customHeight="1">
      <c r="A59" s="127" t="s">
        <v>133</v>
      </c>
      <c r="B59" s="127" t="s">
        <v>210</v>
      </c>
      <c r="C59" s="128" t="s">
        <v>121</v>
      </c>
      <c r="D59" s="129">
        <f t="shared" ref="D59:I59" si="11">SUM(D60:D60)</f>
        <v>797</v>
      </c>
      <c r="E59" s="129">
        <f t="shared" si="11"/>
        <v>266</v>
      </c>
      <c r="F59" s="129">
        <f t="shared" si="11"/>
        <v>531</v>
      </c>
      <c r="G59" s="129">
        <f t="shared" si="11"/>
        <v>120</v>
      </c>
      <c r="H59" s="129">
        <f t="shared" si="11"/>
        <v>411</v>
      </c>
      <c r="I59" s="129">
        <f t="shared" si="11"/>
        <v>0</v>
      </c>
      <c r="J59" s="140"/>
      <c r="K59" s="140"/>
      <c r="L59" s="141"/>
      <c r="M59" s="141"/>
      <c r="N59" s="118"/>
      <c r="O59" s="118"/>
      <c r="P59" s="118"/>
      <c r="Q59" s="118"/>
    </row>
    <row r="60" spans="1:255" s="131" customFormat="1" ht="17.25" customHeight="1">
      <c r="A60" s="133" t="s">
        <v>134</v>
      </c>
      <c r="B60" s="147" t="s">
        <v>211</v>
      </c>
      <c r="C60" s="134" t="s">
        <v>240</v>
      </c>
      <c r="D60" s="151">
        <f>E60+F60</f>
        <v>797</v>
      </c>
      <c r="E60" s="151">
        <v>266</v>
      </c>
      <c r="F60" s="123">
        <f>SUM(J60:P60)</f>
        <v>531</v>
      </c>
      <c r="G60" s="135">
        <v>120</v>
      </c>
      <c r="H60" s="194">
        <v>411</v>
      </c>
      <c r="I60" s="123">
        <v>0</v>
      </c>
      <c r="J60" s="121"/>
      <c r="K60" s="121"/>
      <c r="L60" s="116"/>
      <c r="M60" s="116"/>
      <c r="N60" s="118">
        <v>120</v>
      </c>
      <c r="O60" s="118">
        <v>117</v>
      </c>
      <c r="P60" s="118">
        <v>294</v>
      </c>
      <c r="Q60" s="118"/>
    </row>
    <row r="61" spans="1:255" s="131" customFormat="1" ht="13.5" customHeight="1">
      <c r="A61" s="143" t="s">
        <v>135</v>
      </c>
      <c r="B61" s="147" t="s">
        <v>124</v>
      </c>
      <c r="C61" s="134" t="s">
        <v>241</v>
      </c>
      <c r="D61" s="135">
        <f>E61+F61</f>
        <v>72</v>
      </c>
      <c r="E61" s="135">
        <v>0</v>
      </c>
      <c r="F61" s="123">
        <v>72</v>
      </c>
      <c r="G61" s="136">
        <v>0</v>
      </c>
      <c r="H61" s="145">
        <v>0</v>
      </c>
      <c r="I61" s="123">
        <v>0</v>
      </c>
      <c r="J61" s="121"/>
      <c r="K61" s="121"/>
      <c r="L61" s="116"/>
      <c r="M61" s="116"/>
      <c r="N61" s="118"/>
      <c r="O61" s="211" t="s">
        <v>129</v>
      </c>
      <c r="P61" s="134"/>
      <c r="Q61" s="118"/>
    </row>
    <row r="62" spans="1:255" s="150" customFormat="1" ht="14.85" customHeight="1">
      <c r="A62" s="133" t="s">
        <v>136</v>
      </c>
      <c r="B62" s="148" t="s">
        <v>131</v>
      </c>
      <c r="C62" s="149" t="s">
        <v>132</v>
      </c>
      <c r="D62" s="135">
        <f>E62+F62</f>
        <v>108</v>
      </c>
      <c r="E62" s="135">
        <v>0</v>
      </c>
      <c r="F62" s="123">
        <v>108</v>
      </c>
      <c r="G62" s="123">
        <v>0</v>
      </c>
      <c r="H62" s="136">
        <v>0</v>
      </c>
      <c r="I62" s="123">
        <v>0</v>
      </c>
      <c r="J62" s="121"/>
      <c r="K62" s="121"/>
      <c r="L62" s="116"/>
      <c r="M62" s="116"/>
      <c r="N62" s="118"/>
      <c r="O62" s="134"/>
      <c r="P62" s="211" t="s">
        <v>228</v>
      </c>
      <c r="Q62" s="118"/>
    </row>
    <row r="63" spans="1:255" s="150" customFormat="1" ht="27.75" customHeight="1">
      <c r="A63" s="127" t="s">
        <v>137</v>
      </c>
      <c r="B63" s="177" t="s">
        <v>213</v>
      </c>
      <c r="C63" s="128" t="s">
        <v>121</v>
      </c>
      <c r="D63" s="129">
        <f>SUM(D64)</f>
        <v>440</v>
      </c>
      <c r="E63" s="129">
        <f>SUM(E64:E64)</f>
        <v>147</v>
      </c>
      <c r="F63" s="129">
        <f>SUM(F64:F64)</f>
        <v>293</v>
      </c>
      <c r="G63" s="129">
        <f>SUM(G64:G64)</f>
        <v>104</v>
      </c>
      <c r="H63" s="129">
        <f>SUM(H64:H64)</f>
        <v>189</v>
      </c>
      <c r="I63" s="129">
        <f>SUM(I64:I64)</f>
        <v>0</v>
      </c>
      <c r="J63" s="121"/>
      <c r="K63" s="121"/>
      <c r="L63" s="116"/>
      <c r="M63" s="249"/>
      <c r="N63" s="118"/>
      <c r="O63" s="118"/>
      <c r="P63" s="118"/>
      <c r="Q63" s="118"/>
    </row>
    <row r="64" spans="1:255" s="150" customFormat="1" ht="25.5">
      <c r="A64" s="133" t="s">
        <v>138</v>
      </c>
      <c r="B64" s="148" t="s">
        <v>217</v>
      </c>
      <c r="C64" s="149" t="s">
        <v>242</v>
      </c>
      <c r="D64" s="151">
        <f>E64+F64</f>
        <v>440</v>
      </c>
      <c r="E64" s="151">
        <v>147</v>
      </c>
      <c r="F64" s="123">
        <f>SUM(J64:P64)</f>
        <v>293</v>
      </c>
      <c r="G64" s="135">
        <f>F64-H64-I64</f>
        <v>104</v>
      </c>
      <c r="H64" s="194">
        <v>189</v>
      </c>
      <c r="I64" s="123">
        <v>0</v>
      </c>
      <c r="J64" s="121"/>
      <c r="K64" s="121"/>
      <c r="L64" s="116"/>
      <c r="M64" s="249"/>
      <c r="N64" s="118"/>
      <c r="O64" s="118">
        <v>104</v>
      </c>
      <c r="P64" s="118">
        <v>189</v>
      </c>
      <c r="Q64" s="118"/>
    </row>
    <row r="65" spans="1:255" s="150" customFormat="1" ht="14.85" customHeight="1">
      <c r="A65" s="143" t="s">
        <v>139</v>
      </c>
      <c r="B65" s="147" t="s">
        <v>124</v>
      </c>
      <c r="C65" s="149" t="s">
        <v>241</v>
      </c>
      <c r="D65" s="135">
        <f>E65+F65</f>
        <v>72</v>
      </c>
      <c r="E65" s="135">
        <v>0</v>
      </c>
      <c r="F65" s="123">
        <v>72</v>
      </c>
      <c r="G65" s="123">
        <v>0</v>
      </c>
      <c r="H65" s="136">
        <v>0</v>
      </c>
      <c r="I65" s="123">
        <v>0</v>
      </c>
      <c r="J65" s="121"/>
      <c r="K65" s="121"/>
      <c r="L65" s="116"/>
      <c r="M65" s="249"/>
      <c r="N65" s="118"/>
      <c r="O65" s="211" t="s">
        <v>129</v>
      </c>
      <c r="P65" s="134"/>
      <c r="Q65" s="118"/>
    </row>
    <row r="66" spans="1:255" s="150" customFormat="1" ht="14.85" customHeight="1">
      <c r="A66" s="133" t="s">
        <v>140</v>
      </c>
      <c r="B66" s="148" t="s">
        <v>131</v>
      </c>
      <c r="C66" s="149" t="s">
        <v>132</v>
      </c>
      <c r="D66" s="135">
        <f>E66+F66</f>
        <v>72</v>
      </c>
      <c r="E66" s="135">
        <v>0</v>
      </c>
      <c r="F66" s="123">
        <v>72</v>
      </c>
      <c r="G66" s="123">
        <v>0</v>
      </c>
      <c r="H66" s="136">
        <v>0</v>
      </c>
      <c r="I66" s="123">
        <v>0</v>
      </c>
      <c r="J66" s="121"/>
      <c r="K66" s="121"/>
      <c r="L66" s="116"/>
      <c r="M66" s="249"/>
      <c r="N66" s="118"/>
      <c r="O66" s="253"/>
      <c r="P66" s="211" t="s">
        <v>129</v>
      </c>
      <c r="Q66" s="118"/>
    </row>
    <row r="67" spans="1:255" s="142" customFormat="1" ht="28.5" customHeight="1">
      <c r="A67" s="127" t="s">
        <v>212</v>
      </c>
      <c r="B67" s="127" t="s">
        <v>219</v>
      </c>
      <c r="C67" s="128" t="s">
        <v>225</v>
      </c>
      <c r="D67" s="129">
        <f t="shared" ref="D67:I67" si="12">SUM(D68:D68)</f>
        <v>279</v>
      </c>
      <c r="E67" s="129">
        <f t="shared" si="12"/>
        <v>93</v>
      </c>
      <c r="F67" s="129">
        <f t="shared" si="12"/>
        <v>186</v>
      </c>
      <c r="G67" s="129">
        <f t="shared" si="12"/>
        <v>80</v>
      </c>
      <c r="H67" s="129">
        <f t="shared" si="12"/>
        <v>106</v>
      </c>
      <c r="I67" s="129">
        <f t="shared" si="12"/>
        <v>0</v>
      </c>
      <c r="J67" s="140"/>
      <c r="K67" s="140"/>
      <c r="L67" s="141"/>
      <c r="M67" s="212"/>
      <c r="N67" s="118"/>
      <c r="O67" s="118"/>
      <c r="P67" s="118"/>
      <c r="Q67" s="118"/>
    </row>
    <row r="68" spans="1:255" s="142" customFormat="1" ht="15.75" customHeight="1">
      <c r="A68" s="143" t="s">
        <v>214</v>
      </c>
      <c r="B68" s="148" t="s">
        <v>218</v>
      </c>
      <c r="C68" s="214" t="s">
        <v>243</v>
      </c>
      <c r="D68" s="151">
        <f>E68+F68</f>
        <v>279</v>
      </c>
      <c r="E68" s="151">
        <v>93</v>
      </c>
      <c r="F68" s="123">
        <f>SUM(J68:O68)</f>
        <v>186</v>
      </c>
      <c r="G68" s="135">
        <v>80</v>
      </c>
      <c r="H68" s="194">
        <v>106</v>
      </c>
      <c r="I68" s="123">
        <v>0</v>
      </c>
      <c r="J68" s="140"/>
      <c r="K68" s="140"/>
      <c r="L68" s="215">
        <v>126</v>
      </c>
      <c r="M68" s="212">
        <v>60</v>
      </c>
      <c r="N68" s="248"/>
      <c r="O68" s="255"/>
      <c r="P68" s="118"/>
      <c r="Q68" s="141"/>
    </row>
    <row r="69" spans="1:255" ht="16.5" customHeight="1">
      <c r="A69" s="143" t="s">
        <v>215</v>
      </c>
      <c r="B69" s="148" t="s">
        <v>124</v>
      </c>
      <c r="C69" s="134" t="s">
        <v>241</v>
      </c>
      <c r="D69" s="135">
        <f>E69+F69</f>
        <v>72</v>
      </c>
      <c r="E69" s="135">
        <v>0</v>
      </c>
      <c r="F69" s="123">
        <v>72</v>
      </c>
      <c r="G69" s="123">
        <v>0</v>
      </c>
      <c r="H69" s="136">
        <v>0</v>
      </c>
      <c r="I69" s="123">
        <v>0</v>
      </c>
      <c r="J69" s="121"/>
      <c r="K69" s="121"/>
      <c r="L69" s="118"/>
      <c r="M69" s="254" t="s">
        <v>129</v>
      </c>
      <c r="N69" s="256"/>
      <c r="O69" s="257"/>
      <c r="P69" s="247"/>
      <c r="Q69" s="116"/>
      <c r="R69" s="131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7.100000000000001" customHeight="1" thickBot="1">
      <c r="A70" s="143" t="s">
        <v>216</v>
      </c>
      <c r="B70" s="148" t="s">
        <v>131</v>
      </c>
      <c r="C70" s="134" t="s">
        <v>132</v>
      </c>
      <c r="D70" s="135">
        <v>252</v>
      </c>
      <c r="E70" s="135">
        <v>0</v>
      </c>
      <c r="F70" s="123">
        <v>252</v>
      </c>
      <c r="G70" s="123">
        <v>0</v>
      </c>
      <c r="H70" s="136">
        <v>0</v>
      </c>
      <c r="I70" s="123">
        <v>0</v>
      </c>
      <c r="J70" s="121"/>
      <c r="K70" s="121"/>
      <c r="L70" s="116"/>
      <c r="M70" s="252" t="s">
        <v>125</v>
      </c>
      <c r="N70" s="260"/>
      <c r="O70" s="261"/>
      <c r="P70" s="247"/>
      <c r="Q70" s="116"/>
      <c r="R70" s="131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s="131" customFormat="1" ht="13.5" thickBot="1">
      <c r="A71" s="152"/>
      <c r="B71" s="152" t="s">
        <v>141</v>
      </c>
      <c r="C71" s="153"/>
      <c r="D71" s="154">
        <f t="shared" ref="D71:I71" si="13">D10+D28+D33+D37+D49</f>
        <v>6642</v>
      </c>
      <c r="E71" s="154">
        <f t="shared" si="13"/>
        <v>2214</v>
      </c>
      <c r="F71" s="154">
        <f t="shared" si="13"/>
        <v>4428</v>
      </c>
      <c r="G71" s="154">
        <f t="shared" si="13"/>
        <v>1575</v>
      </c>
      <c r="H71" s="154">
        <f t="shared" si="13"/>
        <v>2823</v>
      </c>
      <c r="I71" s="154">
        <f t="shared" si="13"/>
        <v>30</v>
      </c>
      <c r="J71" s="154">
        <f t="shared" ref="J71:P71" si="14">SUM(J10:J70)</f>
        <v>720</v>
      </c>
      <c r="K71" s="154">
        <f t="shared" si="14"/>
        <v>684</v>
      </c>
      <c r="L71" s="155">
        <f t="shared" si="14"/>
        <v>648</v>
      </c>
      <c r="M71" s="258">
        <f t="shared" si="14"/>
        <v>432</v>
      </c>
      <c r="N71" s="263">
        <f t="shared" si="14"/>
        <v>720</v>
      </c>
      <c r="O71" s="264">
        <f>SUM(O10:O70)</f>
        <v>468</v>
      </c>
      <c r="P71" s="259">
        <f t="shared" si="14"/>
        <v>756</v>
      </c>
      <c r="Q71" s="156"/>
    </row>
    <row r="72" spans="1:255" ht="15" thickBot="1">
      <c r="A72" s="233"/>
      <c r="B72" s="233"/>
      <c r="C72" s="234"/>
      <c r="D72" s="235"/>
      <c r="E72" s="236"/>
      <c r="F72" s="235"/>
      <c r="G72" s="236"/>
      <c r="H72" s="236"/>
      <c r="I72" s="236"/>
      <c r="J72" s="226">
        <f t="shared" ref="J72:P72" si="15">SUM(J10:J70)/J7</f>
        <v>36</v>
      </c>
      <c r="K72" s="226">
        <f t="shared" si="15"/>
        <v>36</v>
      </c>
      <c r="L72" s="226">
        <f t="shared" si="15"/>
        <v>36</v>
      </c>
      <c r="M72" s="226">
        <f t="shared" si="15"/>
        <v>36</v>
      </c>
      <c r="N72" s="262">
        <f t="shared" si="15"/>
        <v>36</v>
      </c>
      <c r="O72" s="262">
        <f>SUM(O10:O70)/O7</f>
        <v>36</v>
      </c>
      <c r="P72" s="226">
        <f t="shared" si="15"/>
        <v>36</v>
      </c>
      <c r="Q72" s="227"/>
      <c r="R72"/>
      <c r="S72"/>
      <c r="T72"/>
      <c r="U72"/>
      <c r="V72"/>
      <c r="W72"/>
      <c r="X72"/>
      <c r="Y72"/>
      <c r="Z72"/>
      <c r="AA72"/>
      <c r="AB72"/>
      <c r="AC72"/>
    </row>
    <row r="73" spans="1:255" ht="12.75" customHeight="1">
      <c r="A73" s="229" t="s">
        <v>195</v>
      </c>
      <c r="B73" s="229" t="s">
        <v>196</v>
      </c>
      <c r="C73" s="230"/>
      <c r="D73" s="231"/>
      <c r="E73" s="231"/>
      <c r="F73" s="232"/>
      <c r="G73" s="231"/>
      <c r="H73" s="231"/>
      <c r="I73" s="231"/>
      <c r="J73" s="228"/>
      <c r="K73" s="228"/>
      <c r="L73" s="228"/>
      <c r="M73" s="228"/>
      <c r="N73" s="228"/>
      <c r="O73" s="228"/>
      <c r="P73" s="228"/>
      <c r="Q73" s="225"/>
      <c r="R73"/>
      <c r="S73"/>
      <c r="T73"/>
      <c r="U73"/>
      <c r="V73"/>
      <c r="W73"/>
      <c r="X73"/>
      <c r="Y73"/>
      <c r="Z73"/>
      <c r="AA73"/>
      <c r="AB73"/>
      <c r="AC73"/>
    </row>
    <row r="74" spans="1:255" ht="12.75" customHeight="1">
      <c r="A74" s="219" t="s">
        <v>142</v>
      </c>
      <c r="B74" s="219" t="s">
        <v>143</v>
      </c>
      <c r="C74" s="220" t="s">
        <v>132</v>
      </c>
      <c r="D74" s="221"/>
      <c r="E74" s="221"/>
      <c r="F74" s="222"/>
      <c r="G74" s="221"/>
      <c r="H74" s="221"/>
      <c r="I74" s="221"/>
      <c r="J74" s="221"/>
      <c r="K74" s="221"/>
      <c r="L74" s="223"/>
      <c r="M74" s="223"/>
      <c r="N74" s="223"/>
      <c r="O74" s="223"/>
      <c r="P74" s="223"/>
      <c r="Q74" s="224" t="s">
        <v>144</v>
      </c>
      <c r="R74"/>
      <c r="S74"/>
      <c r="T74"/>
      <c r="U74"/>
      <c r="V74"/>
      <c r="W74"/>
      <c r="X74"/>
      <c r="Y74"/>
      <c r="Z74"/>
      <c r="AA74"/>
      <c r="AB74"/>
      <c r="AC74"/>
    </row>
    <row r="75" spans="1:255" ht="12.75" customHeight="1">
      <c r="A75" s="157" t="s">
        <v>145</v>
      </c>
      <c r="B75" s="157" t="s">
        <v>146</v>
      </c>
      <c r="C75" s="158"/>
      <c r="D75" s="158"/>
      <c r="E75" s="158"/>
      <c r="F75" s="159"/>
      <c r="G75" s="158"/>
      <c r="H75" s="158"/>
      <c r="I75" s="158"/>
      <c r="J75" s="158"/>
      <c r="K75" s="158"/>
      <c r="L75" s="160"/>
      <c r="M75" s="160"/>
      <c r="N75" s="160"/>
      <c r="O75" s="160"/>
      <c r="P75" s="160"/>
      <c r="Q75" s="161" t="s">
        <v>147</v>
      </c>
      <c r="R75"/>
      <c r="S75"/>
      <c r="T75"/>
      <c r="U75"/>
      <c r="V75"/>
      <c r="W75"/>
      <c r="X75"/>
      <c r="Y75"/>
      <c r="Z75"/>
      <c r="AA75"/>
      <c r="AB75"/>
      <c r="AC75"/>
    </row>
    <row r="76" spans="1:255" ht="12.75" customHeight="1" thickBot="1">
      <c r="A76" s="162"/>
      <c r="B76" s="162"/>
      <c r="C76" s="162"/>
      <c r="D76" s="162"/>
      <c r="E76" s="162"/>
      <c r="F76" s="163"/>
      <c r="G76" s="162"/>
      <c r="H76" s="162"/>
      <c r="I76" s="162"/>
      <c r="J76" s="162"/>
      <c r="K76" s="162"/>
      <c r="L76" s="164"/>
      <c r="M76" s="164"/>
      <c r="N76" s="164"/>
      <c r="O76" s="164"/>
      <c r="P76" s="164"/>
      <c r="Q76" s="164"/>
      <c r="R76"/>
      <c r="S76"/>
      <c r="T76"/>
      <c r="U76"/>
      <c r="V76"/>
      <c r="W76"/>
      <c r="X76"/>
      <c r="Y76"/>
      <c r="Z76"/>
      <c r="AA76"/>
      <c r="AB76"/>
      <c r="AC76"/>
    </row>
    <row r="77" spans="1:255" ht="12.75" customHeight="1">
      <c r="A77" s="391"/>
      <c r="B77" s="392" t="s">
        <v>146</v>
      </c>
      <c r="C77" s="392"/>
      <c r="D77" s="240"/>
      <c r="E77" s="240"/>
      <c r="F77" s="240"/>
      <c r="G77" s="393" t="s">
        <v>141</v>
      </c>
      <c r="H77" s="394" t="s">
        <v>148</v>
      </c>
      <c r="I77" s="394"/>
      <c r="J77" s="165">
        <f t="shared" ref="J77:P77" si="16">J71</f>
        <v>720</v>
      </c>
      <c r="K77" s="165">
        <f t="shared" si="16"/>
        <v>684</v>
      </c>
      <c r="L77" s="166">
        <f t="shared" si="16"/>
        <v>648</v>
      </c>
      <c r="M77" s="166">
        <f t="shared" si="16"/>
        <v>432</v>
      </c>
      <c r="N77" s="166">
        <f t="shared" si="16"/>
        <v>720</v>
      </c>
      <c r="O77" s="166">
        <f t="shared" si="16"/>
        <v>468</v>
      </c>
      <c r="P77" s="166">
        <f t="shared" si="16"/>
        <v>756</v>
      </c>
      <c r="Q77" s="166">
        <f>Q71-(Q78+Q79)</f>
        <v>0</v>
      </c>
      <c r="R77"/>
      <c r="S77"/>
      <c r="T77"/>
      <c r="U77"/>
      <c r="V77"/>
      <c r="W77"/>
      <c r="X77"/>
      <c r="Y77"/>
      <c r="Z77"/>
      <c r="AA77"/>
      <c r="AB77"/>
      <c r="AC77"/>
    </row>
    <row r="78" spans="1:255" ht="12.75" customHeight="1">
      <c r="A78" s="391"/>
      <c r="B78" s="217" t="s">
        <v>151</v>
      </c>
      <c r="C78" s="218"/>
      <c r="D78" s="241"/>
      <c r="E78" s="241"/>
      <c r="F78" s="241"/>
      <c r="G78" s="393"/>
      <c r="H78" s="395" t="s">
        <v>149</v>
      </c>
      <c r="I78" s="395"/>
      <c r="J78" s="165">
        <v>0</v>
      </c>
      <c r="K78" s="165">
        <v>0</v>
      </c>
      <c r="L78" s="166">
        <v>72</v>
      </c>
      <c r="M78" s="166">
        <v>72</v>
      </c>
      <c r="N78" s="166">
        <v>0</v>
      </c>
      <c r="O78" s="166">
        <v>216</v>
      </c>
      <c r="P78" s="166">
        <v>0</v>
      </c>
      <c r="Q78" s="166">
        <v>0</v>
      </c>
      <c r="R78"/>
      <c r="S78"/>
      <c r="T78"/>
      <c r="U78"/>
      <c r="V78"/>
      <c r="W78"/>
      <c r="X78"/>
      <c r="Y78"/>
      <c r="Z78"/>
      <c r="AA78"/>
      <c r="AB78"/>
      <c r="AC78"/>
    </row>
    <row r="79" spans="1:255" ht="29.25" customHeight="1">
      <c r="A79" s="391"/>
      <c r="B79" s="388"/>
      <c r="C79" s="389"/>
      <c r="D79" s="389"/>
      <c r="E79" s="389"/>
      <c r="F79" s="389"/>
      <c r="G79" s="393"/>
      <c r="H79" s="396" t="s">
        <v>150</v>
      </c>
      <c r="I79" s="396"/>
      <c r="J79" s="165">
        <v>0</v>
      </c>
      <c r="K79" s="165">
        <v>0</v>
      </c>
      <c r="L79" s="166">
        <v>0</v>
      </c>
      <c r="M79" s="166">
        <v>180</v>
      </c>
      <c r="N79" s="166">
        <v>0</v>
      </c>
      <c r="O79" s="166">
        <v>0</v>
      </c>
      <c r="P79" s="166">
        <v>360</v>
      </c>
      <c r="Q79" s="166">
        <v>0</v>
      </c>
      <c r="R79"/>
      <c r="S79"/>
      <c r="T79"/>
      <c r="U79"/>
      <c r="V79"/>
      <c r="W79"/>
      <c r="X79"/>
      <c r="Y79"/>
      <c r="Z79"/>
      <c r="AA79"/>
      <c r="AB79"/>
      <c r="AC79"/>
    </row>
    <row r="80" spans="1:255" ht="25.5" customHeight="1">
      <c r="A80" s="391"/>
      <c r="B80" s="397"/>
      <c r="C80" s="398"/>
      <c r="D80" s="241"/>
      <c r="E80" s="241"/>
      <c r="F80" s="241"/>
      <c r="G80" s="393"/>
      <c r="H80" s="396" t="s">
        <v>152</v>
      </c>
      <c r="I80" s="396"/>
      <c r="J80" s="165">
        <v>0</v>
      </c>
      <c r="K80" s="165">
        <v>0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v>144</v>
      </c>
      <c r="R80"/>
      <c r="S80"/>
      <c r="T80"/>
      <c r="U80"/>
      <c r="V80"/>
      <c r="W80"/>
      <c r="X80"/>
      <c r="Y80"/>
      <c r="Z80"/>
      <c r="AA80"/>
      <c r="AB80"/>
      <c r="AC80"/>
    </row>
    <row r="81" spans="1:19" ht="14.25">
      <c r="A81" s="391"/>
      <c r="B81" s="243" t="s">
        <v>237</v>
      </c>
      <c r="C81" s="218"/>
      <c r="D81" s="241"/>
      <c r="E81" s="241"/>
      <c r="F81" s="241"/>
      <c r="G81" s="393"/>
      <c r="H81" s="383" t="s">
        <v>153</v>
      </c>
      <c r="I81" s="383"/>
      <c r="J81" s="166">
        <v>3</v>
      </c>
      <c r="K81" s="166">
        <v>3</v>
      </c>
      <c r="L81" s="166">
        <v>2</v>
      </c>
      <c r="M81" s="166">
        <v>1</v>
      </c>
      <c r="N81" s="166">
        <v>0</v>
      </c>
      <c r="O81" s="166">
        <v>0</v>
      </c>
      <c r="P81" s="166">
        <v>0</v>
      </c>
      <c r="Q81" s="166">
        <v>0</v>
      </c>
      <c r="R81"/>
      <c r="S81" s="167"/>
    </row>
    <row r="82" spans="1:19" ht="25.5" customHeight="1">
      <c r="A82" s="391"/>
      <c r="B82" s="384" t="s">
        <v>154</v>
      </c>
      <c r="C82" s="384"/>
      <c r="D82" s="241"/>
      <c r="E82" s="241"/>
      <c r="F82" s="241"/>
      <c r="G82" s="393"/>
      <c r="H82" s="387" t="s">
        <v>193</v>
      </c>
      <c r="I82" s="387"/>
      <c r="J82" s="166">
        <v>3</v>
      </c>
      <c r="K82" s="166">
        <v>7</v>
      </c>
      <c r="L82" s="166">
        <v>3</v>
      </c>
      <c r="M82" s="166">
        <v>8</v>
      </c>
      <c r="N82" s="166">
        <v>6</v>
      </c>
      <c r="O82" s="166">
        <v>7</v>
      </c>
      <c r="P82" s="166">
        <v>6</v>
      </c>
      <c r="Q82" s="166">
        <v>0</v>
      </c>
      <c r="R82" s="131"/>
    </row>
    <row r="83" spans="1:19" ht="16.5" customHeight="1">
      <c r="A83" s="391"/>
      <c r="B83" s="390" t="s">
        <v>194</v>
      </c>
      <c r="C83" s="390"/>
      <c r="D83" s="242"/>
      <c r="E83" s="242"/>
      <c r="F83" s="242"/>
      <c r="G83" s="393"/>
      <c r="H83" s="383" t="s">
        <v>155</v>
      </c>
      <c r="I83" s="383"/>
      <c r="J83" s="166">
        <v>1</v>
      </c>
      <c r="K83" s="166">
        <v>0</v>
      </c>
      <c r="L83" s="166">
        <v>2</v>
      </c>
      <c r="M83" s="166">
        <v>4</v>
      </c>
      <c r="N83" s="166">
        <v>2</v>
      </c>
      <c r="O83" s="166">
        <v>2</v>
      </c>
      <c r="P83" s="166">
        <v>3</v>
      </c>
      <c r="Q83" s="166">
        <v>0</v>
      </c>
      <c r="R83" s="131"/>
    </row>
    <row r="84" spans="1:19">
      <c r="H84" s="97"/>
      <c r="I84" s="97"/>
      <c r="J84" s="97"/>
      <c r="K84" s="97"/>
    </row>
  </sheetData>
  <sheetProtection selectLockedCells="1" selectUnlockedCells="1"/>
  <mergeCells count="33">
    <mergeCell ref="B83:C83"/>
    <mergeCell ref="H83:I83"/>
    <mergeCell ref="A77:A83"/>
    <mergeCell ref="B77:C77"/>
    <mergeCell ref="G77:G83"/>
    <mergeCell ref="H77:I77"/>
    <mergeCell ref="H78:I78"/>
    <mergeCell ref="H79:I79"/>
    <mergeCell ref="B80:C80"/>
    <mergeCell ref="H80:I80"/>
    <mergeCell ref="H81:I81"/>
    <mergeCell ref="B82:C82"/>
    <mergeCell ref="F4:F8"/>
    <mergeCell ref="G4:I4"/>
    <mergeCell ref="J4:K4"/>
    <mergeCell ref="H82:I82"/>
    <mergeCell ref="B79:F79"/>
    <mergeCell ref="L4:M4"/>
    <mergeCell ref="N4:O4"/>
    <mergeCell ref="P4:Q4"/>
    <mergeCell ref="G5:G8"/>
    <mergeCell ref="H5:H8"/>
    <mergeCell ref="I5:I8"/>
    <mergeCell ref="B1:Q1"/>
    <mergeCell ref="A2:A3"/>
    <mergeCell ref="B2:B3"/>
    <mergeCell ref="C2:C8"/>
    <mergeCell ref="D2:I2"/>
    <mergeCell ref="J2:Q2"/>
    <mergeCell ref="D3:D8"/>
    <mergeCell ref="E3:E8"/>
    <mergeCell ref="F3:I3"/>
    <mergeCell ref="J3:Q3"/>
  </mergeCells>
  <printOptions horizontalCentered="1" verticalCentered="1"/>
  <pageMargins left="0.25" right="0.25" top="0.75" bottom="0.75" header="0.3" footer="0.3"/>
  <pageSetup paperSize="9" scale="55" firstPageNumber="0" fitToWidth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abSelected="1" workbookViewId="0">
      <selection activeCell="D1" sqref="D1:D37"/>
    </sheetView>
  </sheetViews>
  <sheetFormatPr defaultColWidth="8.25" defaultRowHeight="17.100000000000001" customHeight="1"/>
  <cols>
    <col min="1" max="1" width="7.125" style="275" customWidth="1"/>
    <col min="2" max="2" width="72.375" style="275" customWidth="1"/>
    <col min="3" max="3" width="9.75" style="275" customWidth="1"/>
    <col min="4" max="4" width="101" style="275" customWidth="1"/>
    <col min="5" max="5" width="6.75" style="275" customWidth="1"/>
    <col min="6" max="6" width="58.375" style="275" customWidth="1"/>
    <col min="7" max="7" width="14.625" style="275" customWidth="1"/>
    <col min="8" max="8" width="5.5" style="275" customWidth="1"/>
    <col min="9" max="9" width="4.375" style="275" customWidth="1"/>
    <col min="10" max="10" width="6.5" style="275" customWidth="1"/>
    <col min="11" max="11" width="4.5" style="275" customWidth="1"/>
    <col min="12" max="15" width="8.25" style="275"/>
    <col min="16" max="16" width="4.375" style="275" customWidth="1"/>
    <col min="17" max="16384" width="8.25" style="275"/>
  </cols>
  <sheetData>
    <row r="1" spans="1:44" ht="25.5" customHeight="1">
      <c r="A1" s="272"/>
      <c r="B1" s="273" t="s">
        <v>156</v>
      </c>
      <c r="C1" s="274"/>
      <c r="D1" s="399" t="s">
        <v>254</v>
      </c>
      <c r="E1" s="400" t="s">
        <v>244</v>
      </c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.75" customHeight="1">
      <c r="A2" s="276" t="s">
        <v>157</v>
      </c>
      <c r="B2" s="276" t="s">
        <v>158</v>
      </c>
      <c r="C2" s="277"/>
      <c r="D2" s="399"/>
      <c r="E2"/>
      <c r="F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>
      <c r="A3" s="278"/>
      <c r="B3" s="279" t="s">
        <v>159</v>
      </c>
      <c r="C3" s="277"/>
      <c r="D3" s="399"/>
      <c r="E3"/>
      <c r="F3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>
      <c r="A4" s="280">
        <v>1</v>
      </c>
      <c r="B4" s="281" t="s">
        <v>256</v>
      </c>
      <c r="C4" s="282"/>
      <c r="D4" s="399"/>
      <c r="E4"/>
      <c r="F4"/>
      <c r="G4" s="283"/>
      <c r="H4" s="283"/>
      <c r="I4" s="272"/>
      <c r="J4" s="272"/>
      <c r="K4" s="284"/>
      <c r="L4" s="401"/>
      <c r="M4" s="401"/>
      <c r="N4" s="401"/>
      <c r="O4" s="401"/>
      <c r="P4" s="285"/>
      <c r="Q4" s="272"/>
      <c r="R4" s="27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>
      <c r="A5" s="280">
        <v>2</v>
      </c>
      <c r="B5" s="281" t="s">
        <v>160</v>
      </c>
      <c r="C5" s="286"/>
      <c r="D5" s="399"/>
      <c r="E5"/>
      <c r="F5"/>
      <c r="G5" s="287"/>
      <c r="H5" s="287"/>
      <c r="I5" s="272"/>
      <c r="J5" s="272"/>
      <c r="K5" s="284"/>
      <c r="L5" s="288"/>
      <c r="M5" s="272"/>
      <c r="N5" s="272"/>
      <c r="O5" s="272"/>
      <c r="P5" s="272"/>
      <c r="Q5" s="272"/>
      <c r="R5" s="27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>
      <c r="A6" s="280">
        <v>3</v>
      </c>
      <c r="B6" s="281" t="s">
        <v>161</v>
      </c>
      <c r="C6" s="282"/>
      <c r="D6" s="399"/>
      <c r="E6"/>
      <c r="F6"/>
      <c r="G6" s="272"/>
      <c r="H6" s="272"/>
      <c r="I6" s="272"/>
      <c r="J6" s="272"/>
      <c r="K6" s="289"/>
      <c r="L6" s="401"/>
      <c r="M6" s="401"/>
      <c r="N6" s="401"/>
      <c r="O6" s="401"/>
      <c r="P6" s="272"/>
      <c r="Q6" s="272"/>
      <c r="R6" s="27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>
      <c r="A7" s="280">
        <v>4</v>
      </c>
      <c r="B7" s="281" t="s">
        <v>257</v>
      </c>
      <c r="C7" s="282"/>
      <c r="D7" s="399"/>
      <c r="E7"/>
      <c r="F7"/>
      <c r="G7" s="272"/>
      <c r="H7" s="272"/>
      <c r="I7" s="272"/>
      <c r="J7" s="272"/>
      <c r="K7" s="289"/>
      <c r="L7" s="285"/>
      <c r="M7" s="285"/>
      <c r="N7" s="285"/>
      <c r="O7" s="285"/>
      <c r="P7" s="272"/>
      <c r="Q7" s="272"/>
      <c r="R7" s="27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>
      <c r="A8" s="280">
        <v>5</v>
      </c>
      <c r="B8" s="281" t="s">
        <v>258</v>
      </c>
      <c r="C8" s="282"/>
      <c r="D8" s="399"/>
      <c r="E8"/>
      <c r="F8"/>
      <c r="G8" s="272"/>
      <c r="H8" s="272"/>
      <c r="I8" s="272"/>
      <c r="J8" s="272"/>
      <c r="K8" s="289"/>
      <c r="L8" s="285"/>
      <c r="M8" s="285"/>
      <c r="N8" s="285"/>
      <c r="O8" s="285"/>
      <c r="P8" s="272"/>
      <c r="Q8" s="272"/>
      <c r="R8" s="27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>
      <c r="A9" s="280">
        <v>6</v>
      </c>
      <c r="B9" s="281" t="s">
        <v>163</v>
      </c>
      <c r="C9" s="290"/>
      <c r="D9" s="399"/>
      <c r="E9"/>
      <c r="F9"/>
      <c r="G9" s="401"/>
      <c r="H9" s="401"/>
      <c r="I9" s="401"/>
      <c r="J9" s="401"/>
      <c r="K9" s="284"/>
      <c r="L9" s="401"/>
      <c r="M9" s="401"/>
      <c r="N9" s="401"/>
      <c r="O9" s="401"/>
      <c r="P9" s="285"/>
      <c r="Q9" s="272"/>
      <c r="R9" s="27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4.25" customHeight="1">
      <c r="A10" s="280">
        <v>7</v>
      </c>
      <c r="B10" s="281" t="s">
        <v>259</v>
      </c>
      <c r="C10" s="282"/>
      <c r="D10" s="399"/>
      <c r="E10"/>
      <c r="F10"/>
      <c r="G10" s="285"/>
      <c r="H10" s="285"/>
      <c r="I10" s="285"/>
      <c r="J10" s="285"/>
      <c r="K10" s="284"/>
      <c r="L10" s="285"/>
      <c r="M10" s="285"/>
      <c r="N10" s="285"/>
      <c r="O10" s="285"/>
      <c r="P10" s="285"/>
      <c r="Q10" s="272"/>
      <c r="R10" s="27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>
      <c r="A11" s="280">
        <v>8</v>
      </c>
      <c r="B11" s="281" t="s">
        <v>260</v>
      </c>
      <c r="C11" s="277"/>
      <c r="D11" s="399"/>
      <c r="E11"/>
      <c r="F11"/>
      <c r="G11" s="283"/>
      <c r="H11" s="272"/>
      <c r="I11" s="272"/>
      <c r="J11" s="272"/>
      <c r="K11" s="289"/>
      <c r="L11" s="401"/>
      <c r="M11" s="401"/>
      <c r="N11" s="401"/>
      <c r="O11" s="401"/>
      <c r="P11" s="285"/>
      <c r="Q11" s="272"/>
      <c r="R11" s="27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>
      <c r="A12" s="280">
        <v>9</v>
      </c>
      <c r="B12" s="281" t="s">
        <v>162</v>
      </c>
      <c r="C12" s="277"/>
      <c r="D12" s="399"/>
      <c r="E12"/>
      <c r="F12"/>
      <c r="G12" s="283"/>
      <c r="H12" s="272"/>
      <c r="I12" s="272"/>
      <c r="J12" s="272"/>
      <c r="K12" s="289"/>
      <c r="L12" s="285"/>
      <c r="M12" s="285"/>
      <c r="N12" s="285"/>
      <c r="O12" s="285"/>
      <c r="P12" s="285"/>
      <c r="Q12" s="272"/>
      <c r="R12" s="27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>
      <c r="A13" s="280">
        <v>10</v>
      </c>
      <c r="B13" s="281" t="s">
        <v>261</v>
      </c>
      <c r="C13" s="277"/>
      <c r="D13" s="399"/>
      <c r="E13"/>
      <c r="F13"/>
      <c r="G13" s="288"/>
      <c r="H13" s="288"/>
      <c r="I13" s="288"/>
      <c r="J13" s="272"/>
      <c r="K13" s="291"/>
      <c r="L13" s="401"/>
      <c r="M13" s="401"/>
      <c r="N13" s="401"/>
      <c r="O13" s="401"/>
      <c r="P13" s="272"/>
      <c r="Q13" s="272"/>
      <c r="R13" s="27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>
      <c r="A14" s="280">
        <v>11</v>
      </c>
      <c r="B14" s="281" t="s">
        <v>262</v>
      </c>
      <c r="C14" s="277"/>
      <c r="D14" s="399"/>
      <c r="E14"/>
      <c r="F14"/>
      <c r="G14" s="283"/>
      <c r="H14" s="283"/>
      <c r="I14" s="283"/>
      <c r="J14" s="272"/>
      <c r="K14" s="292"/>
      <c r="L14" s="401"/>
      <c r="M14" s="401"/>
      <c r="N14" s="401"/>
      <c r="O14" s="401"/>
      <c r="P14" s="285"/>
      <c r="Q14" s="272"/>
      <c r="R14" s="27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>
      <c r="A15" s="280">
        <v>12</v>
      </c>
      <c r="B15" s="357" t="s">
        <v>263</v>
      </c>
      <c r="C15" s="293"/>
      <c r="D15" s="399"/>
      <c r="E15"/>
      <c r="F15"/>
      <c r="G15" s="401"/>
      <c r="H15" s="401"/>
      <c r="I15" s="401"/>
      <c r="J15" s="401"/>
      <c r="K15" s="292"/>
      <c r="L15" s="401"/>
      <c r="M15" s="401"/>
      <c r="N15" s="401"/>
      <c r="O15" s="401"/>
      <c r="P15" s="272"/>
      <c r="Q15" s="272"/>
      <c r="R15" s="272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>
      <c r="A16" s="354">
        <v>13</v>
      </c>
      <c r="B16" s="361" t="s">
        <v>264</v>
      </c>
      <c r="C16" s="272"/>
      <c r="D16" s="399"/>
      <c r="E16"/>
      <c r="F16"/>
      <c r="G16" s="401"/>
      <c r="H16" s="401"/>
      <c r="I16" s="401"/>
      <c r="J16" s="401"/>
      <c r="K16" s="289"/>
      <c r="L16" s="401"/>
      <c r="M16" s="401"/>
      <c r="N16" s="401"/>
      <c r="O16" s="277"/>
      <c r="P16" s="294"/>
      <c r="Q16" s="272"/>
      <c r="R16" s="272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5.75" customHeight="1">
      <c r="A17" s="280"/>
      <c r="B17" s="360"/>
      <c r="C17" s="272"/>
      <c r="D17" s="399"/>
      <c r="E17"/>
      <c r="F17"/>
      <c r="G17" s="285"/>
      <c r="H17" s="285"/>
      <c r="I17" s="285"/>
      <c r="J17" s="285"/>
      <c r="K17" s="289"/>
      <c r="L17" s="285"/>
      <c r="M17" s="285"/>
      <c r="N17" s="285"/>
      <c r="O17" s="277"/>
      <c r="P17" s="294"/>
      <c r="Q17" s="272"/>
      <c r="R17" s="272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customHeight="1">
      <c r="A18" s="280"/>
      <c r="B18" s="296" t="s">
        <v>164</v>
      </c>
      <c r="C18" s="272"/>
      <c r="D18" s="399"/>
      <c r="E18"/>
      <c r="F18"/>
      <c r="G18" s="285"/>
      <c r="H18" s="285"/>
      <c r="I18" s="285"/>
      <c r="J18" s="285"/>
      <c r="K18" s="289"/>
      <c r="L18" s="285"/>
      <c r="M18" s="285"/>
      <c r="N18" s="285"/>
      <c r="O18" s="277"/>
      <c r="P18" s="294"/>
      <c r="Q18" s="272"/>
      <c r="R18" s="27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7.25" customHeight="1">
      <c r="A19" s="280">
        <v>1</v>
      </c>
      <c r="B19" s="359" t="s">
        <v>265</v>
      </c>
      <c r="C19" s="272"/>
      <c r="D19" s="399"/>
      <c r="E19"/>
      <c r="F19"/>
      <c r="G19" s="283"/>
      <c r="H19" s="283"/>
      <c r="I19" s="283"/>
      <c r="J19" s="283"/>
      <c r="K19" s="295"/>
      <c r="L19" s="401"/>
      <c r="M19" s="401"/>
      <c r="N19" s="401"/>
      <c r="O19" s="277"/>
      <c r="P19" s="294"/>
      <c r="Q19" s="272"/>
      <c r="R19" s="27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5.75" customHeight="1">
      <c r="A20" s="354">
        <v>2</v>
      </c>
      <c r="B20" s="361" t="s">
        <v>266</v>
      </c>
      <c r="C20" s="277"/>
      <c r="D20" s="399"/>
      <c r="E20"/>
      <c r="F20"/>
      <c r="G20" s="288"/>
      <c r="H20" s="288"/>
      <c r="I20" s="288"/>
      <c r="J20" s="288"/>
      <c r="K20" s="297"/>
      <c r="L20" s="298"/>
      <c r="M20" s="272"/>
      <c r="N20" s="272"/>
      <c r="O20" s="272"/>
      <c r="P20" s="294"/>
      <c r="Q20" s="272"/>
      <c r="R20" s="27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5.75" customHeight="1">
      <c r="A21" s="302">
        <v>3</v>
      </c>
      <c r="B21" s="360" t="s">
        <v>267</v>
      </c>
      <c r="C21" s="272"/>
      <c r="D21" s="399"/>
      <c r="E21"/>
      <c r="F21"/>
      <c r="G21" s="272"/>
      <c r="H21" s="272"/>
      <c r="I21" s="272"/>
      <c r="J21" s="272"/>
      <c r="K21" s="272"/>
      <c r="L21" s="272"/>
      <c r="M21" s="272"/>
      <c r="N21" s="272"/>
      <c r="O21" s="287"/>
      <c r="P21" s="272"/>
      <c r="Q21" s="272"/>
      <c r="R21" s="27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8" customHeight="1">
      <c r="A22" s="352">
        <v>4</v>
      </c>
      <c r="B22" s="346" t="s">
        <v>268</v>
      </c>
      <c r="C22" s="299"/>
      <c r="D22" s="399"/>
      <c r="E22"/>
      <c r="F22"/>
      <c r="G22" s="272"/>
      <c r="H22" s="272"/>
      <c r="I22" s="272"/>
      <c r="J22" s="272"/>
      <c r="K22" s="272"/>
      <c r="L22" s="272"/>
      <c r="M22" s="272"/>
      <c r="N22" s="272"/>
      <c r="O22" s="287"/>
      <c r="P22" s="272"/>
      <c r="Q22" s="272"/>
      <c r="R22" s="27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>
      <c r="A23" s="352">
        <v>5</v>
      </c>
      <c r="B23" s="347" t="s">
        <v>269</v>
      </c>
      <c r="C23" s="300"/>
      <c r="D23" s="399"/>
      <c r="E23"/>
      <c r="F23"/>
      <c r="G23" s="272"/>
      <c r="H23" s="272"/>
      <c r="I23" s="272"/>
      <c r="J23" s="272"/>
      <c r="K23" s="401"/>
      <c r="L23" s="401"/>
      <c r="M23" s="401"/>
      <c r="N23" s="401"/>
      <c r="O23" s="272"/>
      <c r="P23" s="272"/>
      <c r="Q23" s="272"/>
      <c r="R23" s="27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5.75">
      <c r="A24" s="362">
        <v>6</v>
      </c>
      <c r="B24" s="357" t="s">
        <v>270</v>
      </c>
      <c r="C24" s="272"/>
      <c r="D24" s="399"/>
      <c r="E24"/>
      <c r="F24"/>
      <c r="G24" s="272"/>
      <c r="H24" s="272"/>
      <c r="I24" s="272"/>
      <c r="J24" s="272"/>
      <c r="K24" s="272"/>
      <c r="L24" s="272"/>
      <c r="M24" s="272"/>
      <c r="N24" s="272"/>
      <c r="O24" s="288"/>
      <c r="P24" s="272"/>
      <c r="Q24" s="272"/>
      <c r="R24" s="27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>
      <c r="A25" s="349"/>
      <c r="B25" s="349"/>
      <c r="C25" s="272"/>
      <c r="D25" s="399"/>
      <c r="E25"/>
      <c r="F25"/>
      <c r="G25" s="272"/>
      <c r="H25" s="272"/>
      <c r="I25" s="272"/>
      <c r="J25" s="272"/>
      <c r="K25" s="272"/>
      <c r="L25" s="272"/>
      <c r="M25" s="272"/>
      <c r="N25" s="272"/>
      <c r="O25" s="288"/>
      <c r="P25" s="272"/>
      <c r="Q25" s="272"/>
      <c r="R25" s="27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customHeight="1">
      <c r="A26" s="349"/>
      <c r="B26" s="363" t="s">
        <v>271</v>
      </c>
      <c r="C26" s="272"/>
      <c r="D26" s="399"/>
      <c r="E26"/>
      <c r="F26"/>
      <c r="G26" s="272"/>
      <c r="H26" s="272"/>
      <c r="I26" s="272"/>
      <c r="J26" s="272"/>
      <c r="K26" s="272"/>
      <c r="L26" s="272"/>
      <c r="M26" s="272"/>
      <c r="N26" s="272"/>
      <c r="O26" s="288"/>
      <c r="P26" s="272"/>
      <c r="Q26" s="272"/>
      <c r="R26" s="27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.75" customHeight="1">
      <c r="A27" s="352">
        <v>1</v>
      </c>
      <c r="B27" s="361" t="s">
        <v>272</v>
      </c>
      <c r="C27" s="272"/>
      <c r="D27" s="399"/>
      <c r="E27"/>
      <c r="F27"/>
      <c r="G27" s="272"/>
      <c r="H27" s="272"/>
      <c r="I27" s="272"/>
      <c r="J27" s="272"/>
      <c r="K27" s="272"/>
      <c r="L27" s="272"/>
      <c r="M27" s="272"/>
      <c r="N27" s="272"/>
      <c r="O27" s="288"/>
      <c r="P27" s="272"/>
      <c r="Q27" s="272"/>
      <c r="R27" s="27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.75" customHeight="1">
      <c r="A28" s="349"/>
      <c r="B28" s="349"/>
      <c r="C28" s="272"/>
      <c r="D28" s="399"/>
      <c r="E28"/>
      <c r="F28"/>
      <c r="G28" s="272"/>
      <c r="H28" s="272"/>
      <c r="I28" s="272"/>
      <c r="J28" s="272"/>
      <c r="K28" s="272"/>
      <c r="L28" s="272"/>
      <c r="M28" s="272"/>
      <c r="N28" s="272"/>
      <c r="O28" s="288"/>
      <c r="P28" s="272"/>
      <c r="Q28" s="272"/>
      <c r="R28" s="272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>
      <c r="A29" s="348"/>
      <c r="B29" s="358" t="s">
        <v>245</v>
      </c>
      <c r="C29" s="272"/>
      <c r="D29" s="399"/>
      <c r="E29"/>
      <c r="F29"/>
      <c r="G29" s="272"/>
      <c r="H29" s="272"/>
      <c r="I29" s="272"/>
      <c r="J29" s="272"/>
      <c r="K29" s="272"/>
      <c r="L29" s="272"/>
      <c r="M29" s="272"/>
      <c r="N29" s="272"/>
      <c r="O29" s="288"/>
      <c r="P29" s="272"/>
      <c r="Q29" s="272"/>
      <c r="R29" s="272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customHeight="1">
      <c r="A30" s="280">
        <v>1</v>
      </c>
      <c r="B30" s="301" t="s">
        <v>165</v>
      </c>
      <c r="C30" s="272"/>
      <c r="D30" s="399"/>
      <c r="E30"/>
      <c r="F30"/>
      <c r="G30" s="272"/>
      <c r="H30" s="272"/>
      <c r="I30" s="272"/>
      <c r="J30" s="272"/>
      <c r="K30" s="272"/>
      <c r="L30" s="272"/>
      <c r="M30" s="272"/>
      <c r="N30" s="272"/>
      <c r="O30" s="288"/>
      <c r="P30" s="272"/>
      <c r="Q30" s="272"/>
      <c r="R30" s="272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5.75" customHeight="1">
      <c r="A31" s="280">
        <v>2</v>
      </c>
      <c r="B31" s="301" t="s">
        <v>166</v>
      </c>
      <c r="C31" s="272"/>
      <c r="D31" s="399"/>
      <c r="E31"/>
      <c r="F31"/>
      <c r="G31" s="272"/>
      <c r="H31" s="272"/>
      <c r="I31" s="272"/>
      <c r="J31" s="272"/>
      <c r="K31" s="272"/>
      <c r="L31" s="272"/>
      <c r="M31" s="272"/>
      <c r="N31" s="272"/>
      <c r="O31" s="288"/>
      <c r="P31" s="272"/>
      <c r="Q31" s="272"/>
      <c r="R31" s="272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.75" customHeight="1">
      <c r="A32" s="280">
        <v>3</v>
      </c>
      <c r="B32" s="355" t="s">
        <v>246</v>
      </c>
      <c r="C32" s="272"/>
      <c r="D32" s="399"/>
      <c r="E32"/>
      <c r="F32"/>
      <c r="G32" s="272"/>
      <c r="H32" s="272"/>
      <c r="I32" s="272"/>
      <c r="J32" s="272"/>
      <c r="K32" s="272"/>
      <c r="L32" s="272"/>
      <c r="M32" s="272"/>
      <c r="N32" s="272"/>
      <c r="O32" s="288"/>
      <c r="P32" s="272"/>
      <c r="Q32" s="272"/>
      <c r="R32" s="27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customHeight="1">
      <c r="A33" s="354"/>
      <c r="B33" s="349"/>
      <c r="C33" s="272"/>
      <c r="D33" s="399"/>
      <c r="E33"/>
      <c r="F33"/>
      <c r="G33" s="272"/>
      <c r="H33" s="272"/>
      <c r="I33" s="272"/>
      <c r="J33" s="272"/>
      <c r="K33" s="272"/>
      <c r="L33" s="272"/>
      <c r="M33" s="272"/>
      <c r="N33" s="272"/>
      <c r="O33" s="288"/>
      <c r="P33" s="272"/>
      <c r="Q33" s="272"/>
      <c r="R33" s="272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5.75" customHeight="1">
      <c r="B34" s="356" t="s">
        <v>167</v>
      </c>
      <c r="C34" s="272"/>
      <c r="D34" s="399"/>
      <c r="E34"/>
      <c r="F34"/>
      <c r="G34" s="272"/>
      <c r="H34" s="272"/>
      <c r="I34" s="272"/>
      <c r="J34" s="272"/>
      <c r="K34" s="272"/>
      <c r="L34" s="272"/>
      <c r="M34" s="272"/>
      <c r="N34" s="272"/>
      <c r="O34" s="288"/>
      <c r="P34" s="272"/>
      <c r="Q34" s="272"/>
      <c r="R34" s="272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5.75" customHeight="1">
      <c r="A35" s="302">
        <v>1</v>
      </c>
      <c r="B35" s="303" t="s">
        <v>168</v>
      </c>
      <c r="C35" s="272"/>
      <c r="D35" s="399"/>
      <c r="E35"/>
      <c r="F35"/>
      <c r="G35" s="272"/>
      <c r="H35" s="272"/>
      <c r="I35" s="272"/>
      <c r="J35" s="272"/>
      <c r="K35" s="272"/>
      <c r="L35" s="272"/>
      <c r="M35" s="272"/>
      <c r="N35" s="272"/>
      <c r="O35" s="288"/>
      <c r="P35" s="272"/>
      <c r="Q35" s="272"/>
      <c r="R35" s="272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customHeight="1">
      <c r="A36" s="302">
        <v>2</v>
      </c>
      <c r="B36" s="303" t="s">
        <v>169</v>
      </c>
      <c r="C36" s="272"/>
      <c r="D36" s="399"/>
      <c r="E36"/>
      <c r="F36"/>
      <c r="G36" s="272"/>
      <c r="H36" s="272"/>
      <c r="I36" s="272"/>
      <c r="J36" s="272"/>
      <c r="K36" s="272"/>
      <c r="L36" s="272"/>
      <c r="M36" s="272"/>
      <c r="N36" s="272"/>
      <c r="O36" s="288"/>
      <c r="P36" s="272"/>
      <c r="Q36" s="272"/>
      <c r="R36" s="272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customHeight="1">
      <c r="A37" s="351">
        <v>3</v>
      </c>
      <c r="B37" s="350" t="s">
        <v>247</v>
      </c>
      <c r="C37" s="272"/>
      <c r="D37" s="399"/>
      <c r="E37"/>
      <c r="F37"/>
      <c r="G37" s="272"/>
      <c r="H37" s="272"/>
      <c r="I37" s="272"/>
      <c r="J37" s="272"/>
      <c r="K37" s="272"/>
      <c r="L37" s="272"/>
      <c r="M37" s="272"/>
      <c r="N37" s="272"/>
      <c r="O37" s="288"/>
      <c r="P37" s="272"/>
      <c r="Q37" s="272"/>
      <c r="R37" s="272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customHeight="1">
      <c r="A38" s="304"/>
      <c r="B38" s="307"/>
      <c r="C38" s="272"/>
      <c r="D38" s="353"/>
      <c r="E38"/>
      <c r="F38"/>
      <c r="G38" s="272"/>
      <c r="H38" s="272"/>
      <c r="I38" s="272"/>
      <c r="J38" s="272"/>
      <c r="K38" s="272"/>
      <c r="L38" s="272"/>
      <c r="M38" s="272"/>
      <c r="N38" s="272"/>
      <c r="O38" s="288"/>
      <c r="P38" s="272"/>
      <c r="Q38" s="272"/>
      <c r="R38" s="272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5.75">
      <c r="A39" s="309"/>
      <c r="B39" s="310" t="s">
        <v>248</v>
      </c>
      <c r="C39" s="272"/>
      <c r="D39" s="31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5" customHeight="1">
      <c r="A40" s="309"/>
      <c r="B40" s="403" t="s">
        <v>255</v>
      </c>
      <c r="C40" s="403"/>
      <c r="D40" s="403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5.75">
      <c r="A41"/>
      <c r="B41" s="403"/>
      <c r="C41" s="403"/>
      <c r="D41" s="403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5.75">
      <c r="A42" s="309"/>
      <c r="B42" s="310" t="s">
        <v>249</v>
      </c>
      <c r="C42"/>
      <c r="D4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5.75">
      <c r="A43" s="309"/>
      <c r="B43" s="310" t="s">
        <v>250</v>
      </c>
      <c r="C43"/>
      <c r="D43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9.75" customHeight="1">
      <c r="A44" s="309"/>
      <c r="B44" s="402" t="s">
        <v>251</v>
      </c>
      <c r="C44" s="402"/>
      <c r="D44" s="40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5.75" hidden="1">
      <c r="A45" s="309"/>
      <c r="B45" s="402"/>
      <c r="C45" s="402"/>
      <c r="D45" s="40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5.75" hidden="1">
      <c r="A46" s="309"/>
      <c r="B46" s="402"/>
      <c r="C46" s="402"/>
      <c r="D46" s="40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5.75" hidden="1">
      <c r="A47" s="309"/>
      <c r="B47" s="402"/>
      <c r="C47" s="402"/>
      <c r="D47" s="40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36.950000000000003" customHeight="1">
      <c r="A48" s="309"/>
      <c r="B48" s="402"/>
      <c r="C48" s="402"/>
      <c r="D48" s="40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5.75" customHeight="1">
      <c r="A49" s="309"/>
      <c r="B49" s="402" t="s">
        <v>170</v>
      </c>
      <c r="C49" s="402"/>
      <c r="D49" s="40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5.75">
      <c r="A50" s="309"/>
      <c r="B50" s="402"/>
      <c r="C50" s="402"/>
      <c r="D50" s="40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5.75">
      <c r="A51" s="313"/>
      <c r="B51" s="402"/>
      <c r="C51" s="402"/>
      <c r="D51" s="40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5.75">
      <c r="A52" s="309"/>
      <c r="B52" s="402"/>
      <c r="C52" s="402"/>
      <c r="D52" s="402"/>
      <c r="E52" s="314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5.75">
      <c r="A53"/>
      <c r="B53" s="310" t="s">
        <v>252</v>
      </c>
      <c r="C53" s="315"/>
      <c r="D53" s="315"/>
      <c r="E53" s="316"/>
      <c r="F53"/>
      <c r="G53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29.25" customHeight="1">
      <c r="A54" s="313"/>
      <c r="B54" s="402" t="s">
        <v>253</v>
      </c>
      <c r="C54" s="402"/>
      <c r="D54" s="402"/>
      <c r="E54" s="314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5.75">
      <c r="A55" s="309"/>
      <c r="B55" s="317"/>
      <c r="C55" s="314"/>
      <c r="D55" s="314"/>
      <c r="E55" s="314"/>
      <c r="F55" s="272"/>
      <c r="G55" s="272"/>
      <c r="H55" s="318"/>
      <c r="I55" s="272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</row>
    <row r="56" spans="1:44" ht="15.75">
      <c r="A56" s="309"/>
      <c r="B56" s="318"/>
      <c r="C56" s="318"/>
      <c r="D56" s="318"/>
      <c r="E56" s="318"/>
      <c r="F56" s="318"/>
      <c r="G56" s="318"/>
      <c r="H56"/>
      <c r="I56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</row>
    <row r="57" spans="1:44" ht="15.75">
      <c r="A57"/>
      <c r="B57" s="272"/>
      <c r="C57" s="272"/>
      <c r="D57" s="272"/>
      <c r="E57" s="272"/>
      <c r="F57" s="272"/>
      <c r="G57" s="272"/>
      <c r="H57" s="272"/>
      <c r="I57" s="272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</row>
    <row r="58" spans="1:44" ht="15.75">
      <c r="A58"/>
      <c r="B58" s="272"/>
      <c r="C58" s="272"/>
      <c r="D58" s="272"/>
      <c r="E58" s="272"/>
      <c r="F58" s="272"/>
      <c r="G58"/>
      <c r="H5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</row>
    <row r="59" spans="1:44" ht="15.75">
      <c r="A59" s="309"/>
      <c r="B59" s="298"/>
      <c r="C59"/>
      <c r="D59"/>
      <c r="E59"/>
      <c r="F59"/>
      <c r="G59"/>
      <c r="H59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</row>
    <row r="60" spans="1:44" ht="15.75">
      <c r="A60" s="319"/>
      <c r="B60" s="320" t="s">
        <v>171</v>
      </c>
      <c r="C60" s="168"/>
      <c r="D60" s="170"/>
      <c r="E60" s="169"/>
      <c r="F60" s="169"/>
      <c r="G60"/>
      <c r="H60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</row>
    <row r="61" spans="1:44" ht="15.75" customHeight="1">
      <c r="A61" s="321"/>
      <c r="B61" s="322"/>
      <c r="C61" s="170"/>
      <c r="D61" s="323"/>
      <c r="E61" s="171"/>
      <c r="F61" s="171"/>
      <c r="G61"/>
      <c r="H61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</row>
    <row r="62" spans="1:44" ht="15.75" customHeight="1">
      <c r="A62" s="324"/>
      <c r="B62"/>
      <c r="C62"/>
      <c r="D62"/>
      <c r="E62" s="172"/>
      <c r="F62" s="172"/>
      <c r="G62"/>
      <c r="H62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</row>
    <row r="63" spans="1:44" ht="15.75" customHeight="1">
      <c r="A63" s="324"/>
      <c r="B63" s="320" t="s">
        <v>189</v>
      </c>
      <c r="C63" s="173"/>
      <c r="D63" s="323" t="s">
        <v>190</v>
      </c>
      <c r="E63" s="172"/>
      <c r="F63" s="172"/>
      <c r="G63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</row>
    <row r="64" spans="1:44" ht="15.75" customHeight="1">
      <c r="A64" s="324"/>
      <c r="B64" s="174"/>
      <c r="C64" s="174"/>
      <c r="D64" s="174"/>
      <c r="E64" s="172"/>
      <c r="F64" s="172"/>
      <c r="G64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</row>
    <row r="65" spans="1:44" ht="15.75" customHeight="1">
      <c r="A65" s="324"/>
      <c r="B65" s="325"/>
      <c r="C65" s="170"/>
      <c r="D65" s="323"/>
      <c r="E65" s="172"/>
      <c r="F65" s="172"/>
      <c r="G65"/>
      <c r="H65" s="318"/>
      <c r="I65" s="308"/>
      <c r="J65" s="308"/>
      <c r="K65" s="308"/>
      <c r="L65"/>
      <c r="M65" s="326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5" customHeight="1">
      <c r="A66" s="313"/>
      <c r="B66" s="327"/>
      <c r="C66" s="311"/>
      <c r="D66" s="305"/>
      <c r="E66"/>
      <c r="F66" s="272"/>
      <c r="G66" s="328"/>
      <c r="H66" s="318"/>
      <c r="I66" s="308"/>
      <c r="J66" s="308"/>
      <c r="K66" s="308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5" customHeight="1">
      <c r="A67" s="313"/>
      <c r="B67" s="327"/>
      <c r="C67" s="311"/>
      <c r="D67" s="305"/>
      <c r="E67"/>
      <c r="F67" s="318"/>
      <c r="G67" s="318"/>
      <c r="H67" s="318"/>
      <c r="I67" s="308"/>
      <c r="J67" s="308"/>
      <c r="K67" s="308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5.75" customHeight="1">
      <c r="A68" s="313"/>
      <c r="B68" s="329"/>
      <c r="C68" s="305"/>
      <c r="D68" s="305"/>
      <c r="E6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</row>
    <row r="69" spans="1:44" ht="15.75" customHeight="1">
      <c r="A69" s="313"/>
      <c r="B69" s="330"/>
      <c r="C69" s="331"/>
      <c r="D69" s="330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</row>
    <row r="70" spans="1:44" ht="12.75" customHeight="1">
      <c r="A70" s="313"/>
      <c r="B70" s="330"/>
      <c r="C70" s="330"/>
      <c r="D70" s="330"/>
      <c r="E70" s="318"/>
      <c r="F70" s="318"/>
      <c r="G70" s="318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</row>
    <row r="71" spans="1:44" ht="15.75">
      <c r="A71" s="313"/>
      <c r="B71" s="330"/>
      <c r="C71" s="330"/>
      <c r="D71" s="330"/>
      <c r="E71" s="318"/>
      <c r="F71" s="318"/>
      <c r="G71" s="318"/>
      <c r="H71"/>
      <c r="I71"/>
      <c r="J71"/>
      <c r="K71"/>
      <c r="L71"/>
      <c r="Q71"/>
      <c r="R71"/>
    </row>
    <row r="72" spans="1:44" ht="12.75" customHeight="1">
      <c r="A72"/>
      <c r="B72" s="330"/>
      <c r="C72" s="330"/>
      <c r="D72" s="330"/>
      <c r="E72" s="318"/>
      <c r="G72"/>
      <c r="H72" s="332"/>
      <c r="I72" s="333"/>
      <c r="J72"/>
      <c r="K72"/>
      <c r="L72"/>
      <c r="Q72" s="334"/>
      <c r="R72" s="334"/>
    </row>
    <row r="73" spans="1:44" ht="12.75" customHeight="1">
      <c r="A73"/>
      <c r="B73" s="306"/>
      <c r="C73" s="311"/>
      <c r="D73" s="305"/>
      <c r="G73"/>
      <c r="H73"/>
      <c r="I73"/>
      <c r="J73"/>
      <c r="K73"/>
      <c r="L73"/>
      <c r="Q73" s="334"/>
      <c r="R73" s="334"/>
    </row>
    <row r="74" spans="1:44" ht="14.25">
      <c r="A74" s="335"/>
      <c r="B74"/>
      <c r="C74" s="335"/>
      <c r="G74" s="336"/>
      <c r="H74" s="332"/>
      <c r="I74" s="332"/>
      <c r="J74"/>
      <c r="K74"/>
      <c r="L74"/>
    </row>
    <row r="75" spans="1:44" ht="15">
      <c r="A75" s="337"/>
      <c r="B75" s="337"/>
      <c r="G75" s="338"/>
      <c r="H75" s="332"/>
      <c r="I75" s="332"/>
      <c r="J75"/>
      <c r="K75"/>
      <c r="L75"/>
    </row>
    <row r="76" spans="1:44" ht="15">
      <c r="A76" s="337"/>
      <c r="B76" s="337"/>
      <c r="G76" s="339"/>
      <c r="H76"/>
      <c r="I76"/>
      <c r="J76"/>
      <c r="K76" s="339"/>
      <c r="L76" s="340"/>
    </row>
    <row r="77" spans="1:44" ht="15">
      <c r="A77" s="337"/>
      <c r="B77" s="337"/>
      <c r="G77" s="341"/>
      <c r="H77"/>
      <c r="I77"/>
      <c r="J77"/>
      <c r="K77"/>
      <c r="L77"/>
    </row>
    <row r="78" spans="1:44" ht="15">
      <c r="A78" s="337"/>
      <c r="B78" s="337"/>
      <c r="H78"/>
      <c r="I78"/>
      <c r="J78"/>
      <c r="K78" s="342"/>
      <c r="L78" s="343"/>
    </row>
    <row r="79" spans="1:44" ht="17.100000000000001" customHeight="1">
      <c r="A79" s="344"/>
      <c r="B79" s="328"/>
      <c r="H79"/>
      <c r="I79"/>
      <c r="J79"/>
    </row>
    <row r="80" spans="1:44" ht="17.100000000000001" customHeight="1">
      <c r="A80" s="344"/>
      <c r="B80" s="328"/>
      <c r="H80" s="401"/>
      <c r="I80" s="401"/>
      <c r="J80" s="401"/>
    </row>
    <row r="81" spans="1:2" ht="17.100000000000001" customHeight="1">
      <c r="A81" s="344"/>
      <c r="B81" s="328"/>
    </row>
    <row r="82" spans="1:2" ht="17.100000000000001" customHeight="1">
      <c r="A82" s="344"/>
      <c r="B82" s="328"/>
    </row>
    <row r="83" spans="1:2" ht="17.100000000000001" customHeight="1">
      <c r="B83" s="345"/>
    </row>
  </sheetData>
  <sheetProtection selectLockedCells="1" selectUnlockedCells="1"/>
  <mergeCells count="20">
    <mergeCell ref="B44:D48"/>
    <mergeCell ref="B49:D52"/>
    <mergeCell ref="B54:D54"/>
    <mergeCell ref="H80:J80"/>
    <mergeCell ref="L15:O15"/>
    <mergeCell ref="G16:J16"/>
    <mergeCell ref="L16:N16"/>
    <mergeCell ref="L19:N19"/>
    <mergeCell ref="K23:N23"/>
    <mergeCell ref="B40:D41"/>
    <mergeCell ref="D1:D37"/>
    <mergeCell ref="E1:R1"/>
    <mergeCell ref="L4:O4"/>
    <mergeCell ref="L6:O6"/>
    <mergeCell ref="G9:J9"/>
    <mergeCell ref="L9:O9"/>
    <mergeCell ref="L11:O11"/>
    <mergeCell ref="L13:O13"/>
    <mergeCell ref="L14:O14"/>
    <mergeCell ref="G15:J15"/>
  </mergeCells>
  <printOptions horizontalCentered="1"/>
  <pageMargins left="1.0597222222222222" right="0.19652777777777777" top="0.8354166666666667" bottom="0.53194444444444444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Титул</vt:lpstr>
      <vt:lpstr>29.02.04</vt:lpstr>
      <vt:lpstr>Описание</vt:lpstr>
      <vt:lpstr>'29.02.04'!_xlnm.Print_Area</vt:lpstr>
      <vt:lpstr>Описание!_xlnm.Print_Area</vt:lpstr>
      <vt:lpstr>Титул!_xlnm.Print_Area</vt:lpstr>
      <vt:lpstr>'29.02.04'!_xlnm.Print_Area_0</vt:lpstr>
      <vt:lpstr>Титул!_xlnm.Print_Area_0</vt:lpstr>
      <vt:lpstr>'29.02.04'!_xlnm.Print_Area_0_0</vt:lpstr>
      <vt:lpstr>Титул!_xlnm.Print_Area_0_0</vt:lpstr>
      <vt:lpstr>'29.02.04'!Excel_BuiltIn_Print_Area_2_1</vt:lpstr>
      <vt:lpstr>Описание!Excel_BuiltIn_Print_Area_3_1</vt:lpstr>
      <vt:lpstr>'29.02.04'!Область_печати</vt:lpstr>
      <vt:lpstr>Описание!Область_печати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2020-09-24T04:50:48Z</cp:lastPrinted>
  <dcterms:created xsi:type="dcterms:W3CDTF">2019-07-12T11:27:12Z</dcterms:created>
  <dcterms:modified xsi:type="dcterms:W3CDTF">2020-10-12T19:03:54Z</dcterms:modified>
</cp:coreProperties>
</file>