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asm\Downloads\пдлотявдлок\Новая папка\"/>
    </mc:Choice>
  </mc:AlternateContent>
  <bookViews>
    <workbookView xWindow="0" yWindow="0" windowWidth="28800" windowHeight="12330" tabRatio="454" activeTab="2"/>
  </bookViews>
  <sheets>
    <sheet name="Титул" sheetId="1" r:id="rId1"/>
    <sheet name="38.02.04" sheetId="2" r:id="rId2"/>
    <sheet name="Описание" sheetId="3" r:id="rId3"/>
  </sheets>
  <definedNames>
    <definedName name="__xlnm.Print_Area" localSheetId="1">'38.02.04'!$A$1:$O$87</definedName>
    <definedName name="__xlnm.Print_Area" localSheetId="2">Описание!$A$1:$D$93</definedName>
    <definedName name="__xlnm.Print_Area" localSheetId="0">Титул!$A$1:$BK$24</definedName>
    <definedName name="Excel_BuiltIn_Print_Area_2_1">'38.02.04'!$A$1:$O$87</definedName>
    <definedName name="Excel_BuiltIn_Print_Area_3_1">Описание!$A$1:$R$101</definedName>
    <definedName name="_xlnm.Print_Area" localSheetId="1">'38.02.04'!$A$1:$O$87</definedName>
    <definedName name="_xlnm.Print_Area" localSheetId="2">Описание!$A$1:$D$97</definedName>
    <definedName name="_xlnm.Print_Area" localSheetId="0">Титул!$A$1:$BK$24</definedName>
  </definedNames>
  <calcPr calcId="162913" iterateDelta="1E-4"/>
</workbook>
</file>

<file path=xl/calcChain.xml><?xml version="1.0" encoding="utf-8"?>
<calcChain xmlns="http://schemas.openxmlformats.org/spreadsheetml/2006/main">
  <c r="E33" i="2" l="1"/>
  <c r="E28" i="2"/>
  <c r="F54" i="2"/>
  <c r="G54" i="2"/>
  <c r="BK15" i="1"/>
  <c r="BK16" i="1"/>
  <c r="BK17" i="1"/>
  <c r="BK14" i="1"/>
  <c r="BE17" i="1"/>
  <c r="BF17" i="1"/>
  <c r="BG17" i="1"/>
  <c r="BH17" i="1"/>
  <c r="BI17" i="1"/>
  <c r="BJ17" i="1"/>
  <c r="BD17" i="1"/>
  <c r="D57" i="2"/>
  <c r="D58" i="2"/>
  <c r="N74" i="2"/>
  <c r="N80" i="2"/>
  <c r="M74" i="2"/>
  <c r="M80" i="2"/>
  <c r="L74" i="2"/>
  <c r="L80" i="2"/>
  <c r="K74" i="2"/>
  <c r="K80" i="2"/>
  <c r="J74" i="2"/>
  <c r="J80" i="2"/>
  <c r="H33" i="2"/>
  <c r="H28" i="2"/>
  <c r="F34" i="2"/>
  <c r="F33" i="2"/>
  <c r="D73" i="2"/>
  <c r="F67" i="2"/>
  <c r="G67" i="2"/>
  <c r="D68" i="2"/>
  <c r="D63" i="2"/>
  <c r="F62" i="2"/>
  <c r="D62" i="2"/>
  <c r="H59" i="2"/>
  <c r="F56" i="2"/>
  <c r="G56" i="2"/>
  <c r="F55" i="2"/>
  <c r="G55" i="2"/>
  <c r="G53" i="2"/>
  <c r="F35" i="2"/>
  <c r="D35" i="2"/>
  <c r="F47" i="2"/>
  <c r="D47" i="2"/>
  <c r="F46" i="2"/>
  <c r="D46" i="2"/>
  <c r="E11" i="2"/>
  <c r="E14" i="2"/>
  <c r="D14" i="2"/>
  <c r="F27" i="2"/>
  <c r="D27" i="2"/>
  <c r="F24" i="2"/>
  <c r="G24" i="2"/>
  <c r="F20" i="2"/>
  <c r="G20" i="2"/>
  <c r="H11" i="2"/>
  <c r="E26" i="2"/>
  <c r="E23" i="2"/>
  <c r="H26" i="2"/>
  <c r="H23" i="2"/>
  <c r="H14" i="2"/>
  <c r="F12" i="2"/>
  <c r="D12" i="2"/>
  <c r="F13" i="2"/>
  <c r="D13" i="2"/>
  <c r="F15" i="2"/>
  <c r="D15" i="2"/>
  <c r="F16" i="2"/>
  <c r="D16" i="2"/>
  <c r="F17" i="2"/>
  <c r="D17" i="2"/>
  <c r="F18" i="2"/>
  <c r="D18" i="2"/>
  <c r="F19" i="2"/>
  <c r="D19" i="2"/>
  <c r="E21" i="2"/>
  <c r="H21" i="2"/>
  <c r="H10" i="2"/>
  <c r="I21" i="2"/>
  <c r="I11" i="2"/>
  <c r="I10" i="2"/>
  <c r="I74" i="2"/>
  <c r="F22" i="2"/>
  <c r="D22" i="2"/>
  <c r="F25" i="2"/>
  <c r="G25" i="2"/>
  <c r="I28" i="2"/>
  <c r="F29" i="2"/>
  <c r="G29" i="2"/>
  <c r="F30" i="2"/>
  <c r="D30" i="2"/>
  <c r="F31" i="2"/>
  <c r="D31" i="2"/>
  <c r="F32" i="2"/>
  <c r="D32" i="2"/>
  <c r="I33" i="2"/>
  <c r="E36" i="2"/>
  <c r="H36" i="2"/>
  <c r="I36" i="2"/>
  <c r="F37" i="2"/>
  <c r="G37" i="2"/>
  <c r="G36" i="2"/>
  <c r="F38" i="2"/>
  <c r="G38" i="2"/>
  <c r="F41" i="2"/>
  <c r="D41" i="2"/>
  <c r="D40" i="2"/>
  <c r="F42" i="2"/>
  <c r="D42" i="2"/>
  <c r="F43" i="2"/>
  <c r="D43" i="2"/>
  <c r="F44" i="2"/>
  <c r="D44" i="2"/>
  <c r="G44" i="2"/>
  <c r="F45" i="2"/>
  <c r="D45" i="2"/>
  <c r="F48" i="2"/>
  <c r="D48" i="2"/>
  <c r="F49" i="2"/>
  <c r="D49" i="2"/>
  <c r="E50" i="2"/>
  <c r="E40" i="2"/>
  <c r="H50" i="2"/>
  <c r="H40" i="2"/>
  <c r="H39" i="2"/>
  <c r="I40" i="2"/>
  <c r="I39" i="2"/>
  <c r="F51" i="2"/>
  <c r="D51" i="2"/>
  <c r="D50" i="2"/>
  <c r="E53" i="2"/>
  <c r="H53" i="2"/>
  <c r="H52" i="2"/>
  <c r="H74" i="2"/>
  <c r="I53" i="2"/>
  <c r="E59" i="2"/>
  <c r="E52" i="2"/>
  <c r="E39" i="2"/>
  <c r="I59" i="2"/>
  <c r="F60" i="2"/>
  <c r="F59" i="2"/>
  <c r="F52" i="2"/>
  <c r="F61" i="2"/>
  <c r="D61" i="2"/>
  <c r="E65" i="2"/>
  <c r="H65" i="2"/>
  <c r="I65" i="2"/>
  <c r="I52" i="2"/>
  <c r="F66" i="2"/>
  <c r="D66" i="2"/>
  <c r="D65" i="2"/>
  <c r="E70" i="2"/>
  <c r="H70" i="2"/>
  <c r="I70" i="2"/>
  <c r="F71" i="2"/>
  <c r="G71" i="2"/>
  <c r="G70" i="2"/>
  <c r="O74" i="2"/>
  <c r="J75" i="2"/>
  <c r="K75" i="2"/>
  <c r="L75" i="2"/>
  <c r="M75" i="2"/>
  <c r="N75" i="2"/>
  <c r="O75" i="2"/>
  <c r="D29" i="2"/>
  <c r="D28" i="2"/>
  <c r="D69" i="2"/>
  <c r="D64" i="2"/>
  <c r="D72" i="2"/>
  <c r="G49" i="2"/>
  <c r="G21" i="2"/>
  <c r="F21" i="2"/>
  <c r="D21" i="2"/>
  <c r="G43" i="2"/>
  <c r="G66" i="2"/>
  <c r="G65" i="2"/>
  <c r="G48" i="2"/>
  <c r="G27" i="2"/>
  <c r="G26" i="2"/>
  <c r="D20" i="2"/>
  <c r="F53" i="2"/>
  <c r="D54" i="2"/>
  <c r="F14" i="2"/>
  <c r="F65" i="2"/>
  <c r="G42" i="2"/>
  <c r="G18" i="2"/>
  <c r="G45" i="2"/>
  <c r="D56" i="2"/>
  <c r="D53" i="2"/>
  <c r="D38" i="2"/>
  <c r="D55" i="2"/>
  <c r="G46" i="2"/>
  <c r="G13" i="2"/>
  <c r="G16" i="2"/>
  <c r="G17" i="2"/>
  <c r="G19" i="2"/>
  <c r="D34" i="2"/>
  <c r="D33" i="2"/>
  <c r="D25" i="2"/>
  <c r="F50" i="2"/>
  <c r="F40" i="2"/>
  <c r="F39" i="2"/>
  <c r="G31" i="2"/>
  <c r="D67" i="2"/>
  <c r="F26" i="2"/>
  <c r="G41" i="2"/>
  <c r="D26" i="2"/>
  <c r="D71" i="2"/>
  <c r="D70" i="2"/>
  <c r="G47" i="2"/>
  <c r="G34" i="2"/>
  <c r="F70" i="2"/>
  <c r="G15" i="2"/>
  <c r="F11" i="2"/>
  <c r="D11" i="2"/>
  <c r="G35" i="2"/>
  <c r="F36" i="2"/>
  <c r="G60" i="2"/>
  <c r="G62" i="2"/>
  <c r="G33" i="2"/>
  <c r="G14" i="2"/>
  <c r="G23" i="2"/>
  <c r="G52" i="2"/>
  <c r="F28" i="2"/>
  <c r="D60" i="2"/>
  <c r="D59" i="2"/>
  <c r="D52" i="2"/>
  <c r="D39" i="2"/>
  <c r="G51" i="2"/>
  <c r="G50" i="2"/>
  <c r="G40" i="2"/>
  <c r="G39" i="2"/>
  <c r="D24" i="2"/>
  <c r="G61" i="2"/>
  <c r="G59" i="2"/>
  <c r="D37" i="2"/>
  <c r="D36" i="2"/>
  <c r="G12" i="2"/>
  <c r="G11" i="2"/>
  <c r="G10" i="2"/>
  <c r="E10" i="2"/>
  <c r="E74" i="2"/>
  <c r="G30" i="2"/>
  <c r="G28" i="2"/>
  <c r="F23" i="2"/>
  <c r="G32" i="2"/>
  <c r="G74" i="2"/>
  <c r="F10" i="2"/>
  <c r="F74" i="2"/>
  <c r="D23" i="2"/>
  <c r="D10" i="2"/>
  <c r="D74" i="2"/>
</calcChain>
</file>

<file path=xl/sharedStrings.xml><?xml version="1.0" encoding="utf-8"?>
<sst xmlns="http://schemas.openxmlformats.org/spreadsheetml/2006/main" count="398" uniqueCount="277">
  <si>
    <t xml:space="preserve">                     </t>
  </si>
  <si>
    <t>1  Г Р А Ф И К   У Ч Е Б Н О Г О   П Р О Ц Е С С А</t>
  </si>
  <si>
    <t>2 СВОДНЫЕ ДАННЫЕ ПО БЮДЖЕТУ ВРЕМЕНИ (в неделях)</t>
  </si>
  <si>
    <t xml:space="preserve">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</si>
  <si>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</si>
  <si>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</si>
  <si>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</si>
  <si>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</si>
  <si>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</si>
  <si>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</si>
  <si>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</si>
  <si>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</si>
  <si>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</si>
  <si>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</si>
  <si>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</si>
  <si>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</si>
  <si>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</si>
  <si>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Обучение по</t>
  </si>
  <si>
    <t>Учебная</t>
  </si>
  <si>
    <t>Производственная практика</t>
  </si>
  <si>
    <t>Промежу-</t>
  </si>
  <si>
    <t>Государственная</t>
  </si>
  <si>
    <t>Кани-</t>
  </si>
  <si>
    <t>Всего</t>
  </si>
  <si>
    <t>дисциплинам и</t>
  </si>
  <si>
    <t>практика</t>
  </si>
  <si>
    <t>по профилю</t>
  </si>
  <si>
    <t>пред-</t>
  </si>
  <si>
    <t>точная</t>
  </si>
  <si>
    <t>итоговая</t>
  </si>
  <si>
    <t>кулы</t>
  </si>
  <si>
    <t>междисциплинарным</t>
  </si>
  <si>
    <t>специальности</t>
  </si>
  <si>
    <t>дипломная</t>
  </si>
  <si>
    <t>аттестация</t>
  </si>
  <si>
    <t>курсам</t>
  </si>
  <si>
    <t>: :</t>
  </si>
  <si>
    <t>=</t>
  </si>
  <si>
    <t>I курс</t>
  </si>
  <si>
    <t>II курс</t>
  </si>
  <si>
    <t>III курс</t>
  </si>
  <si>
    <t>Итого:</t>
  </si>
  <si>
    <t xml:space="preserve">              </t>
  </si>
  <si>
    <t>3. ПЛАН УЧЕБНОГО ПРОЦЕССА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</si>
  <si>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</si>
  <si>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</si>
  <si>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</si>
  <si>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</si>
  <si>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(аудиторной) нагрузки по курсам и семестрам (часов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</si>
  <si>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</si>
  <si>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</si>
  <si>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</si>
  <si>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</si>
  <si>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том числе</t>
  </si>
  <si>
    <t>1 курс</t>
  </si>
  <si>
    <t>2 курс</t>
  </si>
  <si>
    <t>3 курс</t>
  </si>
  <si>
    <t>лекций</t>
  </si>
  <si>
    <t>лабораторных и практических занятий, включая семинары</t>
  </si>
  <si>
    <t>курсовых работ (проектов)</t>
  </si>
  <si>
    <t>сем</t>
  </si>
  <si>
    <t>нед</t>
  </si>
  <si>
    <t>О.00</t>
  </si>
  <si>
    <t>ОБЩЕОБРАЗОВАТЕЛЬНЫЙ ЦИКЛ</t>
  </si>
  <si>
    <t>ОУД.01</t>
  </si>
  <si>
    <t>Э(П),Э(П)</t>
  </si>
  <si>
    <t>ОУД.02</t>
  </si>
  <si>
    <t>Русский язык</t>
  </si>
  <si>
    <t>ОУД.03</t>
  </si>
  <si>
    <t>Литература</t>
  </si>
  <si>
    <t>ОУД.04</t>
  </si>
  <si>
    <t>Иностранный язык</t>
  </si>
  <si>
    <t>ОУД.05</t>
  </si>
  <si>
    <t>История</t>
  </si>
  <si>
    <t>ОУД.06</t>
  </si>
  <si>
    <t>Физическая культура</t>
  </si>
  <si>
    <t>ОУД.07</t>
  </si>
  <si>
    <t>Основы безопасности жизнедеятельности</t>
  </si>
  <si>
    <t>ДЗ</t>
  </si>
  <si>
    <t>ОУД.08</t>
  </si>
  <si>
    <t>Информатика</t>
  </si>
  <si>
    <t>ОУД.09</t>
  </si>
  <si>
    <t>ОУД.10</t>
  </si>
  <si>
    <t>ОУД.11</t>
  </si>
  <si>
    <t>ОУД.12</t>
  </si>
  <si>
    <t>ОГСЭ.00</t>
  </si>
  <si>
    <t>Общий гуманитарный и  социально-экономический учебный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</si>
  <si>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</si>
  <si>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</si>
  <si>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</si>
  <si>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</si>
  <si>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</si>
  <si>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</si>
  <si>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Вариативная часть</t>
  </si>
  <si>
    <t>ОГСЭ.06</t>
  </si>
  <si>
    <t>Формирование социальной компетенции в сфере труда</t>
  </si>
  <si>
    <t>ЕН.00</t>
  </si>
  <si>
    <t>Математический и общий естественнонаучный учебный цикл</t>
  </si>
  <si>
    <t>ЕН.01</t>
  </si>
  <si>
    <t>-, ДЗ</t>
  </si>
  <si>
    <t>ЕН.02</t>
  </si>
  <si>
    <t>П.00</t>
  </si>
  <si>
    <t>Профессиональный учебный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</si>
  <si>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</si>
  <si>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</si>
  <si>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</si>
  <si>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</si>
  <si>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</si>
  <si>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</si>
  <si>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</si>
  <si>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</si>
  <si>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</si>
  <si>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</si>
  <si>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</si>
  <si>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</si>
  <si>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</si>
  <si>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</si>
  <si>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</si>
  <si>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</si>
  <si>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</si>
  <si>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МДК.01.02</t>
  </si>
  <si>
    <t>УП.01</t>
  </si>
  <si>
    <t>Учебная практика</t>
  </si>
  <si>
    <t>ПМ.02</t>
  </si>
  <si>
    <t>МДК.02.01</t>
  </si>
  <si>
    <t>МДК.02.02</t>
  </si>
  <si>
    <t>УП.02</t>
  </si>
  <si>
    <t>ПМ.03</t>
  </si>
  <si>
    <t>МДК.03.01</t>
  </si>
  <si>
    <t>МДК.03.02</t>
  </si>
  <si>
    <t>УП.03</t>
  </si>
  <si>
    <t>ПМ.04</t>
  </si>
  <si>
    <t>МДК.04.01</t>
  </si>
  <si>
    <t>ПП.04</t>
  </si>
  <si>
    <t>Всего:</t>
  </si>
  <si>
    <t>ПДП.00</t>
  </si>
  <si>
    <t>Производственная практика (преддипломная)</t>
  </si>
  <si>
    <t>ГИА.00</t>
  </si>
  <si>
    <t>Государственная итоговая аттестация</t>
  </si>
  <si>
    <t>К.00</t>
  </si>
  <si>
    <t>Консультации из расчета 4 часа на одного обучающегося на каждый учебный год</t>
  </si>
  <si>
    <t>дисциплин и МДК</t>
  </si>
  <si>
    <t>учебной практики</t>
  </si>
  <si>
    <t>производственной практики</t>
  </si>
  <si>
    <t>1. Программа углубленной подготовки</t>
  </si>
  <si>
    <t>преддипломной практики</t>
  </si>
  <si>
    <t>1.1 Выпускная квалификационная работа (ВКР)</t>
  </si>
  <si>
    <t>экзаменов</t>
  </si>
  <si>
    <t>Выполнение ВКР с 38 по 41 неделю 10 семестра (всего 4 недели)</t>
  </si>
  <si>
    <t>дифференцированных зачетов</t>
  </si>
  <si>
    <t>4. Перечень лабораторий, кабинетов, мастерских</t>
  </si>
  <si>
    <t xml:space="preserve">                           </t>
  </si>
  <si>
    <t>№</t>
  </si>
  <si>
    <t>Наименование</t>
  </si>
  <si>
    <t>Кабинеты:</t>
  </si>
  <si>
    <t>Иностранного языка</t>
  </si>
  <si>
    <t>Социально-экономических дисциплин</t>
  </si>
  <si>
    <t>Лаборатории:</t>
  </si>
  <si>
    <t>Спортивный комплекс</t>
  </si>
  <si>
    <t>Спортивный зал</t>
  </si>
  <si>
    <t>Открытый стадион широкого профиля</t>
  </si>
  <si>
    <t>Стрелковый тир</t>
  </si>
  <si>
    <t>Залы</t>
  </si>
  <si>
    <t>Библиотека</t>
  </si>
  <si>
    <t>Читальный зал c выходом в сеть Интернет</t>
  </si>
  <si>
    <t>Актовый зал</t>
  </si>
  <si>
    <t>5.5. Порядок проведения учебной и производственной практики</t>
  </si>
  <si>
    <t>5.6. Порядок аттестации обучающихся</t>
  </si>
  <si>
    <t>5.6.1.Формы проведения текущего контроля и промежуточной аттестации</t>
  </si>
  <si>
    <t>Выполнение курсовой работы (проекта) рассматривается как вид учебной работы по профессиональному модулю и реализуется в пределах времени, отведенного на его изучение.
Экзамен (квалификационный) проверяет готовность обучающегося к выполнению указанного вида профессиональной деятельности, по итогам экзамена (квалификационного) выносится решение: «вид профессиональной деятельности освоен/не освоен». Экзамен (квалификационный) проводится в последнем семестре освоения программы профессионального модуля и представляет собой форму независимой оценки результатов обучения с участием работодателей. Условием допуска к экзамену (квалификационному) является успешное освоение обучающимися всех элементов программы профессионального модуля – МДК и предусмотренных практик.</t>
  </si>
  <si>
    <t>5.6.2. Формы государственной итоговой аттестации</t>
  </si>
  <si>
    <t>Формы и порядок проведения государственной итоговой аттестации определяются Положением о ГИА, утвержденным директором колледжа.
Государственная итоговая аттестация включает подготовку и защиту выпускной квалификационной работы.</t>
  </si>
  <si>
    <t>С о г л а с о в а н о:</t>
  </si>
  <si>
    <t>Общие профильные дисциплины</t>
  </si>
  <si>
    <t>Математика</t>
  </si>
  <si>
    <t>Общие базовые дисциплины</t>
  </si>
  <si>
    <t>Астрономия</t>
  </si>
  <si>
    <t>Профильные дисциплины по выбору из обязательных предметных областей</t>
  </si>
  <si>
    <t>Базовые  дисциплины по выбору  из обязательных предметных областей</t>
  </si>
  <si>
    <t>Родная литература</t>
  </si>
  <si>
    <t>Введение в специальность</t>
  </si>
  <si>
    <t>Обществознание</t>
  </si>
  <si>
    <t>Информационные технологии в профессиональной деятельности</t>
  </si>
  <si>
    <t>Экономика организации</t>
  </si>
  <si>
    <t>Статистика</t>
  </si>
  <si>
    <t>Менеджмент (по отраслям)</t>
  </si>
  <si>
    <t>Документационное обеспечение управления</t>
  </si>
  <si>
    <t>Правовое обеспечение професиональной деятельности</t>
  </si>
  <si>
    <t>Логистистика</t>
  </si>
  <si>
    <t>Бухгалтерский учет</t>
  </si>
  <si>
    <t>Стандартизация, метрология и подтверждение соответствия</t>
  </si>
  <si>
    <t>Организация и управление торгово - сбытовой деятельностью</t>
  </si>
  <si>
    <t>Организация коммерческой деятельности</t>
  </si>
  <si>
    <t>Организация торговли</t>
  </si>
  <si>
    <t>МДК.01.03</t>
  </si>
  <si>
    <t>Техническое оснащение торговых организаций и охрана труда</t>
  </si>
  <si>
    <t>ПП.01</t>
  </si>
  <si>
    <t>Организация и проведение экономической и маркетинговой деятельности</t>
  </si>
  <si>
    <t>Финансы, налоги и налогообложение</t>
  </si>
  <si>
    <t>Анализ финансово - хозяйственной деятельности</t>
  </si>
  <si>
    <t>ПП.02</t>
  </si>
  <si>
    <t>МДК.02.03</t>
  </si>
  <si>
    <t>Маркетинг</t>
  </si>
  <si>
    <t>Управление ассортиментом, оценка качества и управление сохраняемости товаров</t>
  </si>
  <si>
    <t>ПП.03</t>
  </si>
  <si>
    <t>Теоретические основы товароведения</t>
  </si>
  <si>
    <t>Товароведение продовольственных и непродовольственных товаров</t>
  </si>
  <si>
    <t>УП.04</t>
  </si>
  <si>
    <t>Розничная торговля продовольственных товаров</t>
  </si>
  <si>
    <t>Выполнение работ по рабочей профессии 17353 Продавец продовольственных товаров</t>
  </si>
  <si>
    <t>х</t>
  </si>
  <si>
    <t>д</t>
  </si>
  <si>
    <t>у</t>
  </si>
  <si>
    <t>п</t>
  </si>
  <si>
    <t>36</t>
  </si>
  <si>
    <t>72</t>
  </si>
  <si>
    <t>Деловая культура</t>
  </si>
  <si>
    <t>ДЗ, ДЗ</t>
  </si>
  <si>
    <t>-/-/2Э</t>
  </si>
  <si>
    <t>З, ДЗ</t>
  </si>
  <si>
    <t>1З/6ДЗ/4Э</t>
  </si>
  <si>
    <t>1З/10ДЗ/6Э</t>
  </si>
  <si>
    <t>З, З, ДЗ</t>
  </si>
  <si>
    <t>КДЗ</t>
  </si>
  <si>
    <t>-/1ДЗ/-</t>
  </si>
  <si>
    <t>-/2ДЗ/-</t>
  </si>
  <si>
    <t>Э(П)</t>
  </si>
  <si>
    <t>-/9ДЗ/-</t>
  </si>
  <si>
    <t>-/10ДЗ/-</t>
  </si>
  <si>
    <t>-, Э (У)</t>
  </si>
  <si>
    <t>З</t>
  </si>
  <si>
    <t>-, -, КДЗ</t>
  </si>
  <si>
    <t>8З/5ДЗ/2Э/4КвЭ</t>
  </si>
  <si>
    <t>ВКР</t>
  </si>
  <si>
    <t>4 нед.</t>
  </si>
  <si>
    <t>6 нед.</t>
  </si>
  <si>
    <t>Ж.А. Горячева</t>
  </si>
  <si>
    <t>Заместитель директора</t>
  </si>
  <si>
    <t>Математики</t>
  </si>
  <si>
    <t>Экономики организации</t>
  </si>
  <si>
    <t>Статистики</t>
  </si>
  <si>
    <t>Менеджмента</t>
  </si>
  <si>
    <t>Маркетинга</t>
  </si>
  <si>
    <t>Документационного обеспечения управления</t>
  </si>
  <si>
    <t>Правового обеспечения профессиональной деятельности</t>
  </si>
  <si>
    <t>Бухгалтерского учета</t>
  </si>
  <si>
    <t>Финансов, налогов и налогооблажения</t>
  </si>
  <si>
    <t>Стандартизации, метрологии и подтвержения соответствия</t>
  </si>
  <si>
    <t>Безопасности жизнеделятельности</t>
  </si>
  <si>
    <t>Организации коммерческой деятельности и логистики</t>
  </si>
  <si>
    <t>Междисциплинарных курсов</t>
  </si>
  <si>
    <t>Информационных технологий в профессиональной деятельности</t>
  </si>
  <si>
    <t>Технического оснащения торговых организаций и охраны труда</t>
  </si>
  <si>
    <t>Товароведения</t>
  </si>
  <si>
    <t>ОГСЭ.02 История - 10</t>
  </si>
  <si>
    <t>ЕН.01. Математика - 4</t>
  </si>
  <si>
    <t>ОГСЭ.05 Деловая культура - 40</t>
  </si>
  <si>
    <t>ОГСЭ.06 Формирование социальных компетенций в сфере труда - 40</t>
  </si>
  <si>
    <t>Интернет-маркетинг и продвижение услуг</t>
  </si>
  <si>
    <t>ОП.01 Экономика организации - 35</t>
  </si>
  <si>
    <t>ОП.05 Правовое обеспечение професиональной деятельности - 20</t>
  </si>
  <si>
    <t>ОП.07 Бухгалтерский учет - 28</t>
  </si>
  <si>
    <t>ОП.09 Безопасность жизнедеятельности - 1</t>
  </si>
  <si>
    <t>ОП.10 Интернет-маркетинг и продвижение услуг - 108</t>
  </si>
  <si>
    <t>ПМ.02 Организация и проведение экономической и маркетинговой деятельности - 72</t>
  </si>
  <si>
    <t>ПМ.03 Управление ассортиментом, оценка качества и управление сохраняемости товаров - 180</t>
  </si>
  <si>
    <t>ПМ.01 Организация и управление торгово - сбытовой деятельностью - 110</t>
  </si>
  <si>
    <t>Формы и порядок проведения текущего контроля и промежуточной аттестации определяются Положением о текущем контроле и промежуточной аттестации, утвержденным директором колледжа, также отражаются в программах учебных дисциплин и профессиональных модулей. Система оценок – пятибалльная, уровень подготовки студента определяется оценками 5 (отлично), 4 (хорошо), 3 (удовлетворительно), 2 (неудовлетворительно). 
Формами промежуточной аттестации являются: зачет, дифференцированный зачет, экзамен, квалификационный экзамен. Зачеты, дифференцированные зачеты проводятся за счет часов, отведенных на изучение дисциплин и междисциплинарных курсов.</t>
  </si>
  <si>
    <r>
      <t xml:space="preserve">5 Пояснения к учебному плану
5.1 Нормативная база реализации ППССЗ
</t>
    </r>
    <r>
      <rPr>
        <sz val="10"/>
        <color indexed="8"/>
        <rFont val="Times New Roman"/>
        <family val="1"/>
        <charset val="204"/>
      </rPr>
      <t xml:space="preserve">Настоящий учебный план основной профессиональной образовательной программы подготовки специалистов среднего звена (далее - ППССЗ) по специальности 38.02.04 Коммерция (по отраслям) разработан на основе Федерального государственного образовательного стандарта среднего профессионального образования по специальности (далее – ФГОС СПО), утвержденного приказом Министерства образования и науки Российской Федерации от 15 мая 2014 года № 539 и на основе федерального государственного образовательного стандарта среднего общего образования,утвержденного приказом Министерства образования и науки РФ от 17 мая 2012 г. № 413, реализуемого в пределах ППССЗ с учетом профиля получаемого профессионального образования.
</t>
    </r>
    <r>
      <rPr>
        <b/>
        <sz val="10"/>
        <color indexed="8"/>
        <rFont val="Times New Roman"/>
        <family val="1"/>
        <charset val="204"/>
      </rPr>
      <t xml:space="preserve">5.2 Организация учебного процесса и режим занятий
</t>
    </r>
    <r>
      <rPr>
        <sz val="10"/>
        <color indexed="8"/>
        <rFont val="Times New Roman"/>
        <family val="1"/>
        <charset val="204"/>
      </rPr>
      <t xml:space="preserve">Учебный процесс в колледже организован по шестидневной учебной неделе, учебные занятия сгруппированы парами.
Максимальный объем учебной нагрузки обучающихся составляет 54 академических часа в неделю, максимальный объем аудиторной учебной нагрузки обучающихся составляет 36 академических часов в неделю.
Время и сроки проведения учебной, производственной и преддипломной практики, промежуточной аттестации и каникул определены графиком учебного процесса.
При реализации ППССЗ предусмотрено проведение консультации в объеме 4 часа на одного обучающегося в год. Формы проведения консультаций (индивидуальные, групповые, письменные, устные) определяются преподавателем и реализуются по графику проведения консультаций.
</t>
    </r>
    <r>
      <rPr>
        <b/>
        <sz val="10"/>
        <color indexed="8"/>
        <rFont val="Times New Roman"/>
        <family val="1"/>
        <charset val="204"/>
      </rPr>
      <t xml:space="preserve">5.3 Общеобразовательный цикл
</t>
    </r>
    <r>
      <rPr>
        <sz val="10"/>
        <color indexed="8"/>
        <rFont val="Times New Roman"/>
        <family val="1"/>
        <charset val="204"/>
      </rPr>
      <t xml:space="preserve">Получение среднего общего образования в пределах программы подготовки специалистов среднего звена по специальности  38.02.04 Коммерция (по отраслям) реализуется в соответствии с приказом Минобрнауки России от 17 мая 2012 года №413 «Об утверждении федерального государственного образовательного стандарта среднего общего образования» и письма Департамента государственной политики в сфере подготовки кадров и ДПО Минобрнауки России от 17.03.2015 года № 06-259 «О направлении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ФГОС и получаемой профессии или специальности среднего профессионального образования» Нормативный срок освоения ОПОП СПО (ППССЗ) при очной форме обучения образования для лиц, обучающихся на базе основного общего образования с получением среднего общего образования, увеличен на 52 недели из расчета: теоретическое обучение (при обязательной учебной нагрузке 36 часов в неделю) – 39 нед., промежуточная аттестация – 2 нед., каникулярное время – 11 нед. Учебное время, отведенное на теоретическое обучение в объеме 1404 часа., распределено на изучение общеобразовательных дисциплин: общих и по выбору из обязательных предметных областей, изучаемые на базовом и профильном уровнях в соответствии с примерной структурой и содержанием общеобразовательного цикла основной профессиональной образовательной программы среднего профессионального образования на базе основного общего образования с получением среднего общего образования (ППССЗ) с учетом требований ФГОС и профиля профессионального образования. Качество освоения программ учебных дисциплин общеобразовательного цикла ОПОП СПО (ППССЗ) оценивается в процессе текущего контроля и промежуточной аттестации. Текущий контроль проводится в пределах учебного времени, отведенного на освоение соответствующих учебных дисциплин, как традиционными, так и инновационными методами, включая компьютерные технологии. Промежуточная аттестация проводится в форме зачетов, дифференцированных зачетов и экзаменов: зачеты, дифференцированные зачеты – за счет времени, отведенного на общеобразовательную дисциплину, экзамены – за счет времени, выделенного ФГОС СПО. Экзамены проходят по дисциплинам "Русский язык", "Математика"и "Информатика" в письменной форме. В период обучения по общеобразовательному циклу предусматривается выполнение обучающимися индивидуального проекта.
</t>
    </r>
    <r>
      <rPr>
        <b/>
        <sz val="10"/>
        <color indexed="8"/>
        <rFont val="Times New Roman"/>
        <family val="1"/>
        <charset val="204"/>
      </rPr>
      <t xml:space="preserve">5.4 Формирование вариативной части ОПОП
</t>
    </r>
    <r>
      <rPr>
        <sz val="10"/>
        <color indexed="8"/>
        <rFont val="Times New Roman"/>
        <family val="1"/>
        <charset val="204"/>
      </rPr>
      <t>Объем времени вариативной части ОПОП (972 часа максимальной учебной нагрузки, 648 часов обязательной учебной нагрузки) использован на увеличение объема времени, отведенного на освоение обязательной части ОПОП и введения новых дисциплин - "Деловая культура", "Формирование социальных компетенций в сфере труда", "Интернет-маркетинг и продвижение услуг":</t>
    </r>
  </si>
  <si>
    <t>зачетов</t>
  </si>
  <si>
    <t>2З/1ДЗ/2Э/1Экв</t>
  </si>
  <si>
    <t>2З/2ДЗ/-/1Экв</t>
  </si>
  <si>
    <t>2З/1ДЗ/-/1Экв</t>
  </si>
  <si>
    <t>-, -, ДЗ</t>
  </si>
  <si>
    <t>2З/4ДЗ/-</t>
  </si>
  <si>
    <t>2020 - 2023</t>
  </si>
  <si>
    <t>Учебная и производственная практика проводятся концентрированно в рамках профессиональных модулей.
По результатам прохождения учебной практики в соответствии с программой профессионального модуля ПМ.04 Выполнение работ по рабочей профессии студент должен освоить рабочую профессию 17353 Продавец продовольственных товаров.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</si>
</sst>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0\ [$руб.-419];[Red]\-#,##0.00\ [$руб.-419]"/>
    <numFmt numFmtId="173" formatCode="dd/mm/yy"/>
  </numFmts>
  <fonts count="45">
    <font>
      <sz val="11"/>
      <color indexed="8"/>
      <name val="Arial Cyr"/>
      <family val="2"/>
      <charset val="204"/>
    </font>
    <font>
      <b/>
      <i/>
      <sz val="16"/>
      <color indexed="8"/>
      <name val="Arial Cyr"/>
      <family val="2"/>
      <charset val="204"/>
    </font>
    <font>
      <b/>
      <i/>
      <u/>
      <sz val="11"/>
      <color indexed="8"/>
      <name val="Arial Cyr"/>
      <family val="2"/>
      <charset val="204"/>
    </font>
    <font>
      <sz val="10"/>
      <name val="Arial Cyr"/>
      <family val="2"/>
      <charset val="204"/>
    </font>
    <font>
      <b/>
      <sz val="10"/>
      <color indexed="8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b/>
      <i/>
      <sz val="12"/>
      <color indexed="8"/>
      <name val="Times New Roman Cyr"/>
      <family val="1"/>
      <charset val="204"/>
    </font>
    <font>
      <b/>
      <sz val="8"/>
      <color indexed="8"/>
      <name val="Times New Roman Cyr"/>
      <family val="1"/>
      <charset val="204"/>
    </font>
    <font>
      <sz val="8"/>
      <color indexed="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8"/>
      <color indexed="14"/>
      <name val="Times New Roman Cyr"/>
      <family val="1"/>
      <charset val="204"/>
    </font>
    <font>
      <sz val="7"/>
      <color indexed="8"/>
      <name val="Times New Roman Cyr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8"/>
      <color indexed="8"/>
      <name val="Times New Roman Cyr"/>
      <family val="1"/>
      <charset val="204"/>
    </font>
    <font>
      <b/>
      <sz val="8"/>
      <color indexed="9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 Cyr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 Cyr"/>
      <family val="1"/>
      <charset val="204"/>
    </font>
    <font>
      <b/>
      <i/>
      <sz val="10"/>
      <color indexed="15"/>
      <name val="Times New Roman Cyr"/>
      <family val="1"/>
      <charset val="204"/>
    </font>
    <font>
      <b/>
      <sz val="10"/>
      <color indexed="15"/>
      <name val="Times New Roman Cyr"/>
      <family val="1"/>
      <charset val="204"/>
    </font>
    <font>
      <sz val="10"/>
      <color indexed="15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 Cyr1"/>
      <charset val="204"/>
    </font>
    <font>
      <sz val="11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b/>
      <sz val="11"/>
      <color indexed="8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0"/>
      <color indexed="8"/>
      <name val="Times New Roman Cyr"/>
      <charset val="204"/>
    </font>
    <font>
      <b/>
      <sz val="11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7">
    <xf numFmtId="0" fontId="0" fillId="0" borderId="0"/>
    <xf numFmtId="0" fontId="3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72" fontId="2" fillId="0" borderId="0" applyBorder="0" applyProtection="0"/>
    <xf numFmtId="0" fontId="3" fillId="0" borderId="0"/>
  </cellStyleXfs>
  <cellXfs count="36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8" xfId="0" applyFont="1" applyBorder="1"/>
    <xf numFmtId="0" fontId="11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21" xfId="0" applyFont="1" applyBorder="1"/>
    <xf numFmtId="0" fontId="11" fillId="0" borderId="1" xfId="0" applyFont="1" applyBorder="1"/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26" xfId="0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shrinkToFit="1"/>
    </xf>
    <xf numFmtId="0" fontId="7" fillId="0" borderId="15" xfId="0" applyFont="1" applyFill="1" applyBorder="1" applyAlignment="1">
      <alignment horizontal="center" shrinkToFit="1"/>
    </xf>
    <xf numFmtId="0" fontId="4" fillId="0" borderId="15" xfId="0" applyFont="1" applyBorder="1" applyAlignment="1">
      <alignment shrinkToFit="1"/>
    </xf>
    <xf numFmtId="0" fontId="7" fillId="0" borderId="27" xfId="0" applyFont="1" applyFill="1" applyBorder="1" applyAlignment="1">
      <alignment horizontal="center" shrinkToFit="1"/>
    </xf>
    <xf numFmtId="0" fontId="7" fillId="0" borderId="28" xfId="0" applyFont="1" applyFill="1" applyBorder="1" applyAlignment="1">
      <alignment horizontal="center" shrinkToFit="1"/>
    </xf>
    <xf numFmtId="0" fontId="7" fillId="0" borderId="29" xfId="0" applyFont="1" applyFill="1" applyBorder="1" applyAlignment="1">
      <alignment horizontal="center" shrinkToFit="1"/>
    </xf>
    <xf numFmtId="0" fontId="7" fillId="0" borderId="30" xfId="0" applyFont="1" applyFill="1" applyBorder="1" applyAlignment="1">
      <alignment horizontal="center" shrinkToFit="1"/>
    </xf>
    <xf numFmtId="0" fontId="14" fillId="0" borderId="31" xfId="0" applyFont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33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32" xfId="0" applyFont="1" applyFill="1" applyBorder="1" applyAlignment="1">
      <alignment shrinkToFit="1"/>
    </xf>
    <xf numFmtId="0" fontId="7" fillId="0" borderId="26" xfId="0" applyFont="1" applyFill="1" applyBorder="1" applyAlignment="1">
      <alignment shrinkToFit="1"/>
    </xf>
    <xf numFmtId="2" fontId="7" fillId="0" borderId="26" xfId="0" applyNumberFormat="1" applyFont="1" applyFill="1" applyBorder="1" applyAlignment="1">
      <alignment shrinkToFit="1"/>
    </xf>
    <xf numFmtId="49" fontId="7" fillId="0" borderId="26" xfId="0" applyNumberFormat="1" applyFont="1" applyFill="1" applyBorder="1" applyAlignment="1">
      <alignment shrinkToFit="1"/>
    </xf>
    <xf numFmtId="0" fontId="16" fillId="0" borderId="26" xfId="0" applyFont="1" applyFill="1" applyBorder="1" applyAlignment="1">
      <alignment horizontal="center" shrinkToFit="1"/>
    </xf>
    <xf numFmtId="0" fontId="16" fillId="0" borderId="26" xfId="0" applyFont="1" applyFill="1" applyBorder="1" applyAlignment="1">
      <alignment shrinkToFit="1"/>
    </xf>
    <xf numFmtId="0" fontId="7" fillId="0" borderId="33" xfId="0" applyFont="1" applyFill="1" applyBorder="1" applyAlignment="1">
      <alignment horizontal="center" shrinkToFit="1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shrinkToFit="1"/>
    </xf>
    <xf numFmtId="0" fontId="7" fillId="0" borderId="37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Fill="1" applyAlignment="1">
      <alignment horizontal="left"/>
    </xf>
    <xf numFmtId="0" fontId="17" fillId="0" borderId="0" xfId="0" applyFont="1" applyFill="1"/>
    <xf numFmtId="0" fontId="7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1" fontId="20" fillId="0" borderId="15" xfId="1" applyNumberFormat="1" applyFont="1" applyBorder="1" applyAlignment="1" applyProtection="1">
      <alignment horizontal="left"/>
      <protection locked="0"/>
    </xf>
    <xf numFmtId="0" fontId="21" fillId="0" borderId="26" xfId="0" applyFont="1" applyBorder="1" applyAlignment="1" applyProtection="1">
      <alignment vertical="top" wrapText="1"/>
      <protection locked="0"/>
    </xf>
    <xf numFmtId="49" fontId="20" fillId="0" borderId="26" xfId="1" applyNumberFormat="1" applyFont="1" applyBorder="1" applyAlignment="1" applyProtection="1">
      <alignment horizontal="center" vertical="center"/>
      <protection locked="0"/>
    </xf>
    <xf numFmtId="1" fontId="20" fillId="0" borderId="26" xfId="1" applyNumberFormat="1" applyFont="1" applyBorder="1" applyAlignment="1">
      <alignment horizontal="center" vertical="center"/>
    </xf>
    <xf numFmtId="0" fontId="5" fillId="0" borderId="26" xfId="1" applyFont="1" applyFill="1" applyBorder="1" applyAlignment="1" applyProtection="1">
      <alignment horizontal="center" vertical="center"/>
      <protection locked="0"/>
    </xf>
    <xf numFmtId="0" fontId="22" fillId="0" borderId="26" xfId="1" applyFont="1" applyFill="1" applyBorder="1" applyAlignment="1" applyProtection="1">
      <alignment horizontal="center" vertical="center"/>
      <protection locked="0"/>
    </xf>
    <xf numFmtId="1" fontId="20" fillId="0" borderId="26" xfId="1" applyNumberFormat="1" applyFont="1" applyBorder="1" applyAlignment="1" applyProtection="1">
      <alignment horizontal="left"/>
      <protection locked="0"/>
    </xf>
    <xf numFmtId="1" fontId="20" fillId="0" borderId="26" xfId="1" applyNumberFormat="1" applyFont="1" applyBorder="1" applyAlignment="1" applyProtection="1">
      <alignment wrapText="1"/>
      <protection locked="0"/>
    </xf>
    <xf numFmtId="1" fontId="22" fillId="0" borderId="26" xfId="1" applyNumberFormat="1" applyFont="1" applyBorder="1" applyAlignment="1" applyProtection="1">
      <alignment horizontal="left"/>
      <protection locked="0"/>
    </xf>
    <xf numFmtId="49" fontId="22" fillId="0" borderId="26" xfId="1" applyNumberFormat="1" applyFont="1" applyBorder="1" applyAlignment="1" applyProtection="1">
      <alignment horizontal="center" vertical="center"/>
      <protection locked="0"/>
    </xf>
    <xf numFmtId="1" fontId="22" fillId="0" borderId="26" xfId="1" applyNumberFormat="1" applyFont="1" applyBorder="1" applyAlignment="1">
      <alignment horizontal="center" vertical="center"/>
    </xf>
    <xf numFmtId="0" fontId="22" fillId="2" borderId="26" xfId="1" applyFont="1" applyFill="1" applyBorder="1" applyAlignment="1">
      <alignment horizontal="center" vertical="center"/>
    </xf>
    <xf numFmtId="1" fontId="22" fillId="0" borderId="36" xfId="1" applyNumberFormat="1" applyFont="1" applyBorder="1" applyAlignment="1" applyProtection="1">
      <alignment wrapText="1"/>
      <protection locked="0"/>
    </xf>
    <xf numFmtId="0" fontId="22" fillId="2" borderId="26" xfId="1" applyFont="1" applyFill="1" applyBorder="1" applyAlignment="1" applyProtection="1">
      <alignment horizontal="center" vertical="center"/>
      <protection locked="0"/>
    </xf>
    <xf numFmtId="0" fontId="20" fillId="2" borderId="26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1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2" xfId="1" applyNumberFormat="1" applyFont="1" applyBorder="1" applyAlignment="1" applyProtection="1">
      <alignment wrapText="1"/>
      <protection locked="0"/>
    </xf>
    <xf numFmtId="1" fontId="20" fillId="2" borderId="26" xfId="1" applyNumberFormat="1" applyFont="1" applyFill="1" applyBorder="1" applyAlignment="1">
      <alignment horizontal="center" vertical="center"/>
    </xf>
    <xf numFmtId="0" fontId="4" fillId="0" borderId="26" xfId="1" applyFont="1" applyFill="1" applyBorder="1" applyAlignment="1" applyProtection="1">
      <alignment horizontal="center" vertical="center"/>
      <protection locked="0"/>
    </xf>
    <xf numFmtId="0" fontId="22" fillId="0" borderId="26" xfId="1" applyFont="1" applyBorder="1" applyAlignment="1">
      <alignment horizontal="center" vertical="center"/>
    </xf>
    <xf numFmtId="0" fontId="22" fillId="0" borderId="26" xfId="1" applyFont="1" applyFill="1" applyBorder="1" applyAlignment="1">
      <alignment horizontal="center" vertical="center"/>
    </xf>
    <xf numFmtId="1" fontId="22" fillId="0" borderId="26" xfId="1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vertical="center" wrapText="1"/>
      <protection locked="0"/>
    </xf>
    <xf numFmtId="49" fontId="23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26" xfId="0" applyFont="1" applyBorder="1" applyAlignment="1" applyProtection="1">
      <alignment vertical="center" wrapText="1"/>
      <protection locked="0"/>
    </xf>
    <xf numFmtId="49" fontId="5" fillId="0" borderId="26" xfId="0" applyNumberFormat="1" applyFont="1" applyBorder="1" applyAlignment="1" applyProtection="1">
      <alignment horizontal="center" vertical="center" wrapText="1"/>
      <protection locked="0"/>
    </xf>
    <xf numFmtId="1" fontId="22" fillId="0" borderId="26" xfId="6" applyNumberFormat="1" applyFont="1" applyBorder="1" applyAlignment="1">
      <alignment horizontal="center" vertical="center"/>
    </xf>
    <xf numFmtId="0" fontId="22" fillId="0" borderId="26" xfId="6" applyFont="1" applyBorder="1" applyAlignment="1">
      <alignment horizontal="center" vertical="center"/>
    </xf>
    <xf numFmtId="0" fontId="22" fillId="0" borderId="26" xfId="6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5" fillId="0" borderId="26" xfId="0" applyFont="1" applyBorder="1" applyAlignment="1" applyProtection="1">
      <alignment vertical="center" wrapText="1"/>
      <protection locked="0"/>
    </xf>
    <xf numFmtId="1" fontId="5" fillId="0" borderId="26" xfId="0" applyNumberFormat="1" applyFont="1" applyBorder="1" applyAlignment="1">
      <alignment horizontal="center" vertical="center" wrapText="1"/>
    </xf>
    <xf numFmtId="1" fontId="1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vertical="center" wrapText="1"/>
      <protection locked="0"/>
    </xf>
    <xf numFmtId="49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5" fillId="0" borderId="26" xfId="0" applyFont="1" applyBorder="1" applyAlignment="1">
      <alignment horizontal="center" vertical="center" wrapText="1"/>
    </xf>
    <xf numFmtId="1" fontId="15" fillId="0" borderId="26" xfId="0" applyNumberFormat="1" applyFont="1" applyBorder="1" applyAlignment="1" applyProtection="1">
      <alignment horizontal="center" vertical="center" wrapText="1"/>
      <protection locked="0"/>
    </xf>
    <xf numFmtId="1" fontId="5" fillId="0" borderId="26" xfId="0" applyNumberFormat="1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top" wrapText="1"/>
    </xf>
    <xf numFmtId="0" fontId="23" fillId="0" borderId="26" xfId="0" applyFont="1" applyFill="1" applyBorder="1" applyAlignment="1" applyProtection="1">
      <alignment vertical="center" wrapText="1"/>
      <protection locked="0"/>
    </xf>
    <xf numFmtId="1" fontId="4" fillId="0" borderId="26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vertical="top" wrapText="1"/>
    </xf>
    <xf numFmtId="2" fontId="4" fillId="0" borderId="0" xfId="0" applyNumberFormat="1" applyFont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15" fillId="2" borderId="26" xfId="0" applyFont="1" applyFill="1" applyBorder="1" applyAlignment="1" applyProtection="1">
      <alignment vertical="center" wrapText="1"/>
      <protection locked="0"/>
    </xf>
    <xf numFmtId="1" fontId="4" fillId="0" borderId="39" xfId="0" applyNumberFormat="1" applyFont="1" applyBorder="1" applyAlignment="1">
      <alignment vertical="center" wrapText="1"/>
    </xf>
    <xf numFmtId="1" fontId="4" fillId="0" borderId="39" xfId="0" applyNumberFormat="1" applyFont="1" applyBorder="1" applyAlignment="1">
      <alignment horizontal="center" vertical="center" wrapText="1"/>
    </xf>
    <xf numFmtId="1" fontId="20" fillId="0" borderId="39" xfId="6" applyNumberFormat="1" applyFont="1" applyFill="1" applyBorder="1" applyAlignment="1">
      <alignment horizontal="center" vertical="center"/>
    </xf>
    <xf numFmtId="1" fontId="25" fillId="0" borderId="39" xfId="0" applyNumberFormat="1" applyFont="1" applyBorder="1" applyAlignment="1">
      <alignment horizontal="center" vertical="center" wrapText="1"/>
    </xf>
    <xf numFmtId="1" fontId="26" fillId="0" borderId="3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" fontId="22" fillId="0" borderId="15" xfId="6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0" fillId="0" borderId="12" xfId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8" fillId="0" borderId="0" xfId="0" applyFont="1" applyFill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/>
    <xf numFmtId="0" fontId="29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30" fillId="0" borderId="26" xfId="0" applyFont="1" applyBorder="1" applyAlignment="1">
      <alignment horizontal="center" wrapText="1"/>
    </xf>
    <xf numFmtId="0" fontId="29" fillId="0" borderId="0" xfId="0" applyFont="1" applyAlignment="1">
      <alignment horizontal="center" vertical="top" wrapText="1"/>
    </xf>
    <xf numFmtId="0" fontId="29" fillId="0" borderId="26" xfId="0" applyFont="1" applyBorder="1" applyAlignment="1">
      <alignment horizontal="right"/>
    </xf>
    <xf numFmtId="0" fontId="9" fillId="0" borderId="26" xfId="0" applyFont="1" applyBorder="1" applyAlignment="1">
      <alignment horizontal="left" wrapText="1"/>
    </xf>
    <xf numFmtId="0" fontId="29" fillId="0" borderId="26" xfId="0" applyFont="1" applyBorder="1" applyAlignment="1">
      <alignment horizontal="center" wrapText="1"/>
    </xf>
    <xf numFmtId="0" fontId="29" fillId="0" borderId="26" xfId="0" applyFont="1" applyFill="1" applyBorder="1" applyAlignment="1">
      <alignment horizontal="left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right" vertical="top"/>
    </xf>
    <xf numFmtId="0" fontId="29" fillId="0" borderId="0" xfId="0" applyFont="1" applyAlignment="1">
      <alignment horizontal="center" vertical="top"/>
    </xf>
    <xf numFmtId="0" fontId="18" fillId="0" borderId="0" xfId="0" applyFont="1" applyAlignment="1">
      <alignment horizontal="right" wrapText="1"/>
    </xf>
    <xf numFmtId="49" fontId="2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29" fillId="0" borderId="0" xfId="0" applyFont="1" applyAlignment="1">
      <alignment horizontal="left" wrapText="1"/>
    </xf>
    <xf numFmtId="0" fontId="29" fillId="0" borderId="26" xfId="0" applyFont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left" vertical="top" wrapText="1"/>
    </xf>
    <xf numFmtId="16" fontId="29" fillId="0" borderId="0" xfId="0" applyNumberFormat="1" applyFont="1" applyAlignment="1">
      <alignment horizontal="right" vertical="top"/>
    </xf>
    <xf numFmtId="0" fontId="9" fillId="0" borderId="26" xfId="0" applyFont="1" applyFill="1" applyBorder="1" applyAlignment="1">
      <alignment horizontal="left" wrapText="1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29" fillId="0" borderId="0" xfId="0" applyFont="1" applyAlignment="1">
      <alignment horizontal="right"/>
    </xf>
    <xf numFmtId="0" fontId="31" fillId="0" borderId="26" xfId="0" applyFont="1" applyBorder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26" xfId="0" applyFont="1" applyFill="1" applyBorder="1" applyAlignment="1"/>
    <xf numFmtId="0" fontId="29" fillId="0" borderId="26" xfId="0" applyFont="1" applyBorder="1" applyAlignment="1"/>
    <xf numFmtId="0" fontId="29" fillId="0" borderId="26" xfId="0" applyFont="1" applyFill="1" applyBorder="1" applyAlignment="1">
      <alignment wrapText="1"/>
    </xf>
    <xf numFmtId="0" fontId="9" fillId="0" borderId="26" xfId="0" applyFont="1" applyBorder="1" applyAlignment="1"/>
    <xf numFmtId="0" fontId="29" fillId="0" borderId="11" xfId="0" applyFont="1" applyBorder="1" applyAlignment="1">
      <alignment horizontal="center" wrapText="1"/>
    </xf>
    <xf numFmtId="0" fontId="29" fillId="0" borderId="11" xfId="0" applyFont="1" applyBorder="1" applyAlignment="1"/>
    <xf numFmtId="0" fontId="18" fillId="0" borderId="0" xfId="0" applyFont="1" applyAlignment="1"/>
    <xf numFmtId="0" fontId="32" fillId="0" borderId="0" xfId="0" applyFont="1" applyAlignment="1"/>
    <xf numFmtId="0" fontId="23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29" fillId="0" borderId="0" xfId="0" applyFont="1" applyFill="1" applyAlignment="1"/>
    <xf numFmtId="0" fontId="15" fillId="0" borderId="0" xfId="0" applyFont="1" applyAlignment="1"/>
    <xf numFmtId="0" fontId="5" fillId="0" borderId="0" xfId="0" applyFont="1" applyFill="1" applyAlignment="1"/>
    <xf numFmtId="0" fontId="18" fillId="0" borderId="0" xfId="0" applyFont="1" applyFill="1"/>
    <xf numFmtId="0" fontId="18" fillId="0" borderId="0" xfId="0" applyFont="1"/>
    <xf numFmtId="0" fontId="33" fillId="0" borderId="0" xfId="0" applyFont="1" applyAlignment="1">
      <alignment horizontal="right"/>
    </xf>
    <xf numFmtId="0" fontId="34" fillId="0" borderId="0" xfId="0" applyFont="1" applyAlignment="1"/>
    <xf numFmtId="0" fontId="22" fillId="0" borderId="0" xfId="0" applyFont="1" applyAlignment="1"/>
    <xf numFmtId="0" fontId="22" fillId="0" borderId="0" xfId="0" applyFont="1" applyBorder="1" applyAlignment="1"/>
    <xf numFmtId="0" fontId="35" fillId="0" borderId="0" xfId="0" applyFont="1" applyFill="1" applyAlignment="1">
      <alignment horizontal="left" vertical="center"/>
    </xf>
    <xf numFmtId="173" fontId="33" fillId="0" borderId="0" xfId="0" applyNumberFormat="1" applyFont="1" applyAlignment="1">
      <alignment horizontal="justify"/>
    </xf>
    <xf numFmtId="0" fontId="36" fillId="0" borderId="0" xfId="0" applyFont="1" applyBorder="1" applyAlignment="1">
      <alignment horizontal="left" vertical="center"/>
    </xf>
    <xf numFmtId="0" fontId="33" fillId="0" borderId="0" xfId="0" applyFont="1" applyBorder="1" applyAlignment="1"/>
    <xf numFmtId="0" fontId="37" fillId="0" borderId="0" xfId="0" applyFont="1"/>
    <xf numFmtId="0" fontId="37" fillId="0" borderId="0" xfId="0" applyFont="1" applyAlignment="1">
      <alignment horizontal="right"/>
    </xf>
    <xf numFmtId="0" fontId="37" fillId="0" borderId="0" xfId="0" applyFont="1" applyBorder="1"/>
    <xf numFmtId="0" fontId="22" fillId="0" borderId="40" xfId="0" applyFont="1" applyBorder="1" applyAlignment="1"/>
    <xf numFmtId="0" fontId="37" fillId="0" borderId="0" xfId="0" applyFont="1" applyFill="1"/>
    <xf numFmtId="49" fontId="5" fillId="0" borderId="0" xfId="0" applyNumberFormat="1" applyFont="1" applyAlignment="1"/>
    <xf numFmtId="0" fontId="38" fillId="0" borderId="0" xfId="0" applyFont="1" applyAlignment="1">
      <alignment horizontal="left" vertical="center"/>
    </xf>
    <xf numFmtId="0" fontId="39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38" fillId="0" borderId="0" xfId="0" applyFont="1" applyAlignment="1"/>
    <xf numFmtId="0" fontId="40" fillId="0" borderId="0" xfId="0" applyFont="1" applyAlignment="1"/>
    <xf numFmtId="0" fontId="40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5" fillId="0" borderId="0" xfId="0" applyFont="1" applyAlignment="1">
      <alignment horizontal="left" indent="6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7" fillId="0" borderId="0" xfId="0" applyFont="1" applyFill="1" applyBorder="1" applyAlignment="1">
      <alignment horizontal="center" shrinkToFit="1"/>
    </xf>
    <xf numFmtId="1" fontId="7" fillId="0" borderId="41" xfId="0" applyNumberFormat="1" applyFont="1" applyBorder="1" applyAlignment="1">
      <alignment horizontal="center"/>
    </xf>
    <xf numFmtId="0" fontId="7" fillId="0" borderId="42" xfId="0" applyFont="1" applyFill="1" applyBorder="1" applyAlignment="1">
      <alignment shrinkToFit="1"/>
    </xf>
    <xf numFmtId="0" fontId="7" fillId="0" borderId="43" xfId="0" applyFont="1" applyFill="1" applyBorder="1" applyAlignment="1">
      <alignment horizontal="center" shrinkToFit="1"/>
    </xf>
    <xf numFmtId="0" fontId="7" fillId="0" borderId="44" xfId="0" applyFont="1" applyFill="1" applyBorder="1" applyAlignment="1">
      <alignment horizontal="center" shrinkToFit="1"/>
    </xf>
    <xf numFmtId="0" fontId="7" fillId="0" borderId="45" xfId="0" applyFont="1" applyFill="1" applyBorder="1" applyAlignment="1">
      <alignment horizontal="center" shrinkToFit="1"/>
    </xf>
    <xf numFmtId="0" fontId="7" fillId="0" borderId="46" xfId="0" applyFont="1" applyFill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47" xfId="0" applyFont="1" applyFill="1" applyBorder="1" applyAlignment="1">
      <alignment horizontal="center" shrinkToFit="1"/>
    </xf>
    <xf numFmtId="0" fontId="7" fillId="0" borderId="48" xfId="0" applyFont="1" applyFill="1" applyBorder="1" applyAlignment="1">
      <alignment horizontal="center" shrinkToFit="1"/>
    </xf>
    <xf numFmtId="0" fontId="4" fillId="0" borderId="49" xfId="0" applyFont="1" applyBorder="1"/>
    <xf numFmtId="0" fontId="4" fillId="0" borderId="50" xfId="0" applyFont="1" applyBorder="1"/>
    <xf numFmtId="0" fontId="8" fillId="0" borderId="44" xfId="0" applyFont="1" applyBorder="1" applyAlignment="1">
      <alignment horizontal="center"/>
    </xf>
    <xf numFmtId="1" fontId="5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1" fontId="41" fillId="0" borderId="36" xfId="1" applyNumberFormat="1" applyFont="1" applyBorder="1" applyAlignment="1" applyProtection="1">
      <alignment wrapText="1"/>
      <protection locked="0"/>
    </xf>
    <xf numFmtId="1" fontId="22" fillId="0" borderId="54" xfId="1" applyNumberFormat="1" applyFont="1" applyBorder="1" applyAlignment="1" applyProtection="1">
      <alignment wrapText="1"/>
      <protection locked="0"/>
    </xf>
    <xf numFmtId="1" fontId="22" fillId="0" borderId="16" xfId="1" applyNumberFormat="1" applyFont="1" applyBorder="1" applyAlignment="1" applyProtection="1">
      <alignment wrapText="1"/>
      <protection locked="0"/>
    </xf>
    <xf numFmtId="1" fontId="42" fillId="0" borderId="55" xfId="1" applyNumberFormat="1" applyFont="1" applyBorder="1" applyAlignment="1" applyProtection="1">
      <alignment wrapText="1"/>
      <protection locked="0"/>
    </xf>
    <xf numFmtId="1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5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9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shrinkToFit="1"/>
    </xf>
    <xf numFmtId="0" fontId="7" fillId="0" borderId="58" xfId="0" applyFont="1" applyFill="1" applyBorder="1" applyAlignment="1">
      <alignment horizontal="center" shrinkToFit="1"/>
    </xf>
    <xf numFmtId="49" fontId="5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>
      <alignment horizontal="center" vertical="center" wrapText="1"/>
    </xf>
    <xf numFmtId="1" fontId="20" fillId="0" borderId="59" xfId="6" applyNumberFormat="1" applyFont="1" applyFill="1" applyBorder="1" applyAlignment="1">
      <alignment horizontal="center" vertical="center"/>
    </xf>
    <xf numFmtId="0" fontId="15" fillId="4" borderId="26" xfId="0" applyFont="1" applyFill="1" applyBorder="1" applyAlignment="1" applyProtection="1">
      <alignment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1" fontId="5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3" fillId="0" borderId="26" xfId="0" applyNumberFormat="1" applyFont="1" applyBorder="1" applyAlignment="1">
      <alignment horizontal="center" vertical="center" wrapText="1"/>
    </xf>
    <xf numFmtId="1" fontId="22" fillId="0" borderId="26" xfId="1" applyNumberFormat="1" applyFont="1" applyFill="1" applyBorder="1" applyAlignment="1">
      <alignment horizontal="center" vertical="center"/>
    </xf>
    <xf numFmtId="49" fontId="42" fillId="0" borderId="26" xfId="1" applyNumberFormat="1" applyFont="1" applyBorder="1" applyAlignment="1" applyProtection="1">
      <alignment horizontal="center" vertical="center"/>
      <protection locked="0"/>
    </xf>
    <xf numFmtId="1" fontId="5" fillId="0" borderId="8" xfId="0" applyNumberFormat="1" applyFont="1" applyFill="1" applyBorder="1" applyAlignment="1">
      <alignment horizontal="center" vertical="center" wrapText="1"/>
    </xf>
    <xf numFmtId="0" fontId="5" fillId="0" borderId="60" xfId="0" applyFont="1" applyBorder="1" applyAlignment="1">
      <alignment vertical="top" wrapText="1"/>
    </xf>
    <xf numFmtId="1" fontId="7" fillId="0" borderId="61" xfId="0" applyNumberFormat="1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49" xfId="0" applyFont="1" applyBorder="1" applyAlignment="1"/>
    <xf numFmtId="0" fontId="7" fillId="0" borderId="0" xfId="0" applyFont="1" applyAlignment="1"/>
    <xf numFmtId="0" fontId="7" fillId="0" borderId="0" xfId="0" applyFont="1" applyBorder="1" applyAlignment="1"/>
    <xf numFmtId="0" fontId="4" fillId="0" borderId="0" xfId="0" applyFont="1" applyBorder="1" applyAlignment="1"/>
    <xf numFmtId="0" fontId="7" fillId="0" borderId="49" xfId="0" applyFont="1" applyFill="1" applyBorder="1" applyAlignment="1">
      <alignment horizontal="center" shrinkToFit="1"/>
    </xf>
    <xf numFmtId="0" fontId="34" fillId="0" borderId="0" xfId="0" applyFont="1" applyBorder="1" applyAlignment="1"/>
    <xf numFmtId="0" fontId="38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29" fillId="0" borderId="0" xfId="0" applyFont="1" applyBorder="1" applyAlignment="1"/>
    <xf numFmtId="49" fontId="29" fillId="0" borderId="0" xfId="0" applyNumberFormat="1" applyFont="1" applyBorder="1" applyAlignment="1"/>
    <xf numFmtId="0" fontId="18" fillId="0" borderId="0" xfId="0" applyFont="1" applyBorder="1"/>
    <xf numFmtId="0" fontId="5" fillId="0" borderId="0" xfId="0" applyFont="1" applyBorder="1"/>
    <xf numFmtId="0" fontId="9" fillId="0" borderId="0" xfId="0" applyFont="1" applyBorder="1" applyAlignment="1"/>
    <xf numFmtId="0" fontId="29" fillId="0" borderId="0" xfId="0" applyFont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0" fontId="18" fillId="0" borderId="0" xfId="0" applyFont="1" applyBorder="1" applyAlignment="1"/>
    <xf numFmtId="0" fontId="18" fillId="0" borderId="11" xfId="0" applyFont="1" applyBorder="1" applyAlignment="1"/>
    <xf numFmtId="0" fontId="29" fillId="0" borderId="62" xfId="0" applyFont="1" applyBorder="1" applyAlignment="1">
      <alignment horizontal="center" wrapText="1"/>
    </xf>
    <xf numFmtId="0" fontId="29" fillId="0" borderId="63" xfId="0" applyFont="1" applyBorder="1" applyAlignment="1"/>
    <xf numFmtId="0" fontId="15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1" fontId="5" fillId="0" borderId="49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9" fillId="0" borderId="0" xfId="0" applyFont="1" applyFill="1" applyBorder="1" applyAlignment="1">
      <alignment horizontal="center" vertical="top"/>
    </xf>
    <xf numFmtId="0" fontId="8" fillId="0" borderId="64" xfId="0" applyFont="1" applyFill="1" applyBorder="1" applyAlignment="1">
      <alignment horizontal="center" vertical="center" textRotation="90"/>
    </xf>
    <xf numFmtId="0" fontId="8" fillId="0" borderId="66" xfId="0" applyFont="1" applyFill="1" applyBorder="1" applyAlignment="1">
      <alignment horizontal="center"/>
    </xf>
    <xf numFmtId="0" fontId="5" fillId="0" borderId="26" xfId="0" applyFont="1" applyFill="1" applyBorder="1" applyAlignment="1" applyProtection="1">
      <alignment horizontal="center" vertical="center" textRotation="90" wrapText="1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textRotation="90" wrapText="1" shrinkToFit="1"/>
    </xf>
    <xf numFmtId="0" fontId="15" fillId="0" borderId="2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 shrinkToFit="1"/>
    </xf>
    <xf numFmtId="0" fontId="5" fillId="0" borderId="29" xfId="0" applyFont="1" applyFill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top" wrapText="1"/>
    </xf>
    <xf numFmtId="0" fontId="5" fillId="0" borderId="6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 wrapText="1"/>
    </xf>
    <xf numFmtId="0" fontId="22" fillId="0" borderId="5" xfId="1" applyFont="1" applyBorder="1" applyAlignment="1">
      <alignment horizontal="left" vertical="center" wrapText="1"/>
    </xf>
    <xf numFmtId="0" fontId="0" fillId="0" borderId="6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top" wrapText="1"/>
    </xf>
    <xf numFmtId="0" fontId="4" fillId="0" borderId="70" xfId="0" applyFont="1" applyFill="1" applyBorder="1" applyAlignment="1">
      <alignment horizontal="center" vertical="top" wrapText="1"/>
    </xf>
    <xf numFmtId="0" fontId="5" fillId="0" borderId="49" xfId="0" applyFont="1" applyFill="1" applyBorder="1" applyAlignment="1">
      <alignment horizontal="left" vertical="center" wrapText="1" shrinkToFit="1"/>
    </xf>
    <xf numFmtId="0" fontId="2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</cellXfs>
  <cellStyles count="7">
    <cellStyle name="Excel Built-in Excel Built-in Обычный 2" xfId="1"/>
    <cellStyle name="Heading 1" xfId="2"/>
    <cellStyle name="Heading1 1" xfId="3"/>
    <cellStyle name="Result 1" xfId="4"/>
    <cellStyle name="Result2 1" xfId="5"/>
    <cellStyle name="Обычный" xfId="0" builtinId="0"/>
    <cellStyle name="Обыч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0</xdr:row>
      <xdr:rowOff>0</xdr:rowOff>
    </xdr:from>
    <xdr:to>
      <xdr:col>54</xdr:col>
      <xdr:colOff>238125</xdr:colOff>
      <xdr:row>4</xdr:row>
      <xdr:rowOff>104775</xdr:rowOff>
    </xdr:to>
    <xdr:sp macro="" textlink="" fLocksText="0">
      <xdr:nvSpPr>
        <xdr:cNvPr id="1025" name="Text 1"/>
        <xdr:cNvSpPr>
          <a:spLocks noChangeArrowheads="1"/>
        </xdr:cNvSpPr>
      </xdr:nvSpPr>
      <xdr:spPr bwMode="auto">
        <a:xfrm>
          <a:off x="3476625" y="0"/>
          <a:ext cx="7019925" cy="1771650"/>
        </a:xfrm>
        <a:custGeom>
          <a:avLst/>
          <a:gdLst>
            <a:gd name="G0" fmla="+- 19727 0 0"/>
            <a:gd name="G1" fmla="+- 4873 0 0"/>
            <a:gd name="G2" fmla="*/ 1 0 51712"/>
            <a:gd name="G3" fmla="+- 21600 0 0"/>
            <a:gd name="G4" fmla="*/ G0 1 21600"/>
            <a:gd name="G5" fmla="*/ G1 1 21600"/>
            <a:gd name="G6" fmla="+- G3 0 G2"/>
            <a:gd name="G7" fmla="*/ G6 1 21600"/>
            <a:gd name="G8" fmla="*/ G2 1 G7"/>
            <a:gd name="G9" fmla="*/ G3 1 G7"/>
            <a:gd name="G10" fmla="*/ G8 G4 1"/>
            <a:gd name="G11" fmla="*/ G10 1 1"/>
            <a:gd name="G12" fmla="*/ G9 G4 1"/>
            <a:gd name="G13" fmla="*/ G12 1 1"/>
            <a:gd name="G14" fmla="*/ G9 G5 1"/>
            <a:gd name="G15" fmla="*/ G14 1 1"/>
            <a:gd name="G16" fmla="*/ G8 G5 1"/>
            <a:gd name="G17" fmla="*/ G16 1 1"/>
            <a:gd name="G18" fmla="*/ 19727 1 2"/>
            <a:gd name="G19" fmla="+- 19727 0 0"/>
            <a:gd name="G20" fmla="*/ 4873 1 2"/>
            <a:gd name="G21" fmla="+- 4873 0 0"/>
            <a:gd name="T0" fmla="*/ G11 w 19798"/>
            <a:gd name="T1" fmla="*/ G17 h 4922"/>
            <a:gd name="T2" fmla="*/ G13 w 19798"/>
            <a:gd name="T3" fmla="*/ G15 h 4922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9798" h="4922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2000" b="1" i="0" strike="noStrike">
              <a:solidFill>
                <a:srgbClr val="000000"/>
              </a:solidFill>
              <a:latin typeface="Times New Roman"/>
              <a:cs typeface="Times New Roman"/>
            </a:rPr>
            <a:t>У Ч Е Б Н Ы Й   П Л А Н</a:t>
          </a:r>
        </a:p>
        <a:p>
          <a:pPr algn="ctr" rtl="0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государственного автономного профессионального образовательного учреждения Астраханской области  </a:t>
          </a:r>
        </a:p>
        <a:p>
          <a:pPr algn="ctr" rtl="0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"Астраханский колледж арт - фэшн индустрии"</a:t>
          </a:r>
        </a:p>
        <a:p>
          <a:pPr algn="ctr" rtl="0">
            <a:defRPr sz="1000"/>
          </a:pPr>
          <a:endParaRPr lang="ru-RU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программы подготовки специалистов среднего звена</a:t>
          </a:r>
        </a:p>
        <a:p>
          <a:pPr algn="ctr" rtl="0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по специальности 38.02.04 Коммерция (по отраслям)</a:t>
          </a:r>
        </a:p>
      </xdr:txBody>
    </xdr:sp>
    <xdr:clientData/>
  </xdr:twoCellAnchor>
  <xdr:twoCellAnchor>
    <xdr:from>
      <xdr:col>0</xdr:col>
      <xdr:colOff>180975</xdr:colOff>
      <xdr:row>0</xdr:row>
      <xdr:rowOff>28575</xdr:rowOff>
    </xdr:from>
    <xdr:to>
      <xdr:col>15</xdr:col>
      <xdr:colOff>0</xdr:colOff>
      <xdr:row>3</xdr:row>
      <xdr:rowOff>1057275</xdr:rowOff>
    </xdr:to>
    <xdr:sp macro="" textlink="" fLocksText="0">
      <xdr:nvSpPr>
        <xdr:cNvPr id="1026" name="Text 2"/>
        <xdr:cNvSpPr>
          <a:spLocks noChangeArrowheads="1"/>
        </xdr:cNvSpPr>
      </xdr:nvSpPr>
      <xdr:spPr bwMode="auto">
        <a:xfrm>
          <a:off x="180975" y="28575"/>
          <a:ext cx="2914650" cy="1590675"/>
        </a:xfrm>
        <a:custGeom>
          <a:avLst/>
          <a:gdLst>
            <a:gd name="G0" fmla="+- 8184 0 0"/>
            <a:gd name="G1" fmla="+- 4365 0 0"/>
            <a:gd name="G2" fmla="*/ 1 0 51712"/>
            <a:gd name="G3" fmla="+- 21600 0 0"/>
            <a:gd name="G4" fmla="*/ G0 1 21600"/>
            <a:gd name="G5" fmla="*/ G1 1 21600"/>
            <a:gd name="G6" fmla="+- G3 0 G2"/>
            <a:gd name="G7" fmla="*/ G6 1 21600"/>
            <a:gd name="G8" fmla="*/ G2 1 G7"/>
            <a:gd name="G9" fmla="*/ G3 1 G7"/>
            <a:gd name="G10" fmla="*/ G8 G4 1"/>
            <a:gd name="G11" fmla="*/ G10 1 1"/>
            <a:gd name="G12" fmla="*/ G9 G4 1"/>
            <a:gd name="G13" fmla="*/ G12 1 1"/>
            <a:gd name="G14" fmla="*/ G9 G5 1"/>
            <a:gd name="G15" fmla="*/ G14 1 1"/>
            <a:gd name="G16" fmla="*/ G8 G5 1"/>
            <a:gd name="G17" fmla="*/ G16 1 1"/>
            <a:gd name="G18" fmla="*/ 8184 1 2"/>
            <a:gd name="G19" fmla="+- 8184 0 0"/>
            <a:gd name="G20" fmla="*/ 4365 1 2"/>
            <a:gd name="G21" fmla="+- 4365 0 0"/>
            <a:gd name="T0" fmla="*/ G11 w 8217"/>
            <a:gd name="T1" fmla="*/ G17 h 4403"/>
            <a:gd name="T2" fmla="*/ G13 w 8217"/>
            <a:gd name="T3" fmla="*/ G15 h 4403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8217" h="4403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Директор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______________</a:t>
          </a:r>
          <a:r>
            <a:rPr lang="ru-RU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Н.В. Бесчастнова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                              "_____" ____________ 20__ г.</a:t>
          </a: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54</xdr:col>
      <xdr:colOff>180975</xdr:colOff>
      <xdr:row>0</xdr:row>
      <xdr:rowOff>95250</xdr:rowOff>
    </xdr:from>
    <xdr:to>
      <xdr:col>62</xdr:col>
      <xdr:colOff>419100</xdr:colOff>
      <xdr:row>6</xdr:row>
      <xdr:rowOff>19050</xdr:rowOff>
    </xdr:to>
    <xdr:sp macro="" textlink="" fLocksText="0">
      <xdr:nvSpPr>
        <xdr:cNvPr id="1027" name="Text 3"/>
        <xdr:cNvSpPr>
          <a:spLocks noChangeArrowheads="1"/>
        </xdr:cNvSpPr>
      </xdr:nvSpPr>
      <xdr:spPr bwMode="auto">
        <a:xfrm>
          <a:off x="10439400" y="95250"/>
          <a:ext cx="4886325" cy="1781175"/>
        </a:xfrm>
        <a:custGeom>
          <a:avLst/>
          <a:gdLst>
            <a:gd name="G0" fmla="+- 13744 0 0"/>
            <a:gd name="G1" fmla="+- 4894 0 0"/>
            <a:gd name="G2" fmla="*/ 1 0 51712"/>
            <a:gd name="G3" fmla="+- 21600 0 0"/>
            <a:gd name="G4" fmla="*/ G0 1 21600"/>
            <a:gd name="G5" fmla="*/ G1 1 21600"/>
            <a:gd name="G6" fmla="+- G3 0 G2"/>
            <a:gd name="G7" fmla="*/ G6 1 21600"/>
            <a:gd name="G8" fmla="*/ G2 1 G7"/>
            <a:gd name="G9" fmla="*/ G3 1 G7"/>
            <a:gd name="G10" fmla="*/ G8 G4 1"/>
            <a:gd name="G11" fmla="*/ G10 1 1"/>
            <a:gd name="G12" fmla="*/ G9 G4 1"/>
            <a:gd name="G13" fmla="*/ G12 1 1"/>
            <a:gd name="G14" fmla="*/ G9 G5 1"/>
            <a:gd name="G15" fmla="*/ G14 1 1"/>
            <a:gd name="G16" fmla="*/ G8 G5 1"/>
            <a:gd name="G17" fmla="*/ G16 1 1"/>
            <a:gd name="G18" fmla="*/ 13744 1 2"/>
            <a:gd name="G19" fmla="+- 13744 0 0"/>
            <a:gd name="G20" fmla="*/ 4894 1 2"/>
            <a:gd name="G21" fmla="+- 4894 0 0"/>
            <a:gd name="T0" fmla="*/ G11 w 13816"/>
            <a:gd name="T1" fmla="*/ G17 h 4952"/>
            <a:gd name="T2" fmla="*/ G13 w 13816"/>
            <a:gd name="T3" fmla="*/ G15 h 4952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3816" h="4952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Квалификация: менеджер по продажам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Форма обучения - очная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Нормативный срок обучения: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- на </a:t>
          </a:r>
          <a:r>
            <a:rPr lang="ru-RU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базе основного общего </a:t>
          </a: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- 2 года 10 месяцев</a:t>
          </a: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Профиль получаемого профессионального образования -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социально-экономический</a:t>
          </a:r>
        </a:p>
      </xdr:txBody>
    </xdr:sp>
    <xdr:clientData/>
  </xdr:twoCellAnchor>
  <xdr:twoCellAnchor>
    <xdr:from>
      <xdr:col>1</xdr:col>
      <xdr:colOff>28575</xdr:colOff>
      <xdr:row>20</xdr:row>
      <xdr:rowOff>95250</xdr:rowOff>
    </xdr:from>
    <xdr:to>
      <xdr:col>5</xdr:col>
      <xdr:colOff>0</xdr:colOff>
      <xdr:row>22</xdr:row>
      <xdr:rowOff>28575</xdr:rowOff>
    </xdr:to>
    <xdr:sp macro="" textlink="" fLocksText="0">
      <xdr:nvSpPr>
        <xdr:cNvPr id="1033" name="Text 10"/>
        <xdr:cNvSpPr>
          <a:spLocks noChangeArrowheads="1"/>
        </xdr:cNvSpPr>
      </xdr:nvSpPr>
      <xdr:spPr bwMode="auto">
        <a:xfrm>
          <a:off x="352425" y="4400550"/>
          <a:ext cx="1028700" cy="295275"/>
        </a:xfrm>
        <a:custGeom>
          <a:avLst/>
          <a:gdLst>
            <a:gd name="G0" fmla="+- 2900 0 0"/>
            <a:gd name="G1" fmla="+- 850 0 0"/>
            <a:gd name="G2" fmla="*/ 1 0 51712"/>
            <a:gd name="G3" fmla="+- 21600 0 0"/>
            <a:gd name="G4" fmla="*/ G0 1 21600"/>
            <a:gd name="G5" fmla="*/ G1 1 21600"/>
            <a:gd name="G6" fmla="+- G3 0 G2"/>
            <a:gd name="G7" fmla="*/ G6 1 21600"/>
            <a:gd name="G8" fmla="*/ G2 1 G7"/>
            <a:gd name="G9" fmla="*/ G3 1 G7"/>
            <a:gd name="G10" fmla="*/ G8 G4 1"/>
            <a:gd name="G11" fmla="*/ G10 1 1"/>
            <a:gd name="G12" fmla="*/ G9 G4 1"/>
            <a:gd name="G13" fmla="*/ G12 1 1"/>
            <a:gd name="G14" fmla="*/ G9 G5 1"/>
            <a:gd name="G15" fmla="*/ G14 1 1"/>
            <a:gd name="G16" fmla="*/ G8 G5 1"/>
            <a:gd name="G17" fmla="*/ G16 1 1"/>
            <a:gd name="G18" fmla="*/ 2900 1 2"/>
            <a:gd name="G19" fmla="+- 2900 0 0"/>
            <a:gd name="G20" fmla="*/ 850 1 2"/>
            <a:gd name="G21" fmla="+- 850 0 0"/>
            <a:gd name="T0" fmla="*/ G11 w 2934"/>
            <a:gd name="T1" fmla="*/ G17 h 878"/>
            <a:gd name="T2" fmla="*/ G13 w 2934"/>
            <a:gd name="T3" fmla="*/ G15 h 87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934" h="878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Теоретическое обучение</a:t>
          </a:r>
        </a:p>
      </xdr:txBody>
    </xdr:sp>
    <xdr:clientData/>
  </xdr:twoCellAnchor>
  <xdr:twoCellAnchor>
    <xdr:from>
      <xdr:col>5</xdr:col>
      <xdr:colOff>104775</xdr:colOff>
      <xdr:row>20</xdr:row>
      <xdr:rowOff>76200</xdr:rowOff>
    </xdr:from>
    <xdr:to>
      <xdr:col>10</xdr:col>
      <xdr:colOff>123825</xdr:colOff>
      <xdr:row>23</xdr:row>
      <xdr:rowOff>76200</xdr:rowOff>
    </xdr:to>
    <xdr:sp macro="" textlink="" fLocksText="0">
      <xdr:nvSpPr>
        <xdr:cNvPr id="1034" name="Text 11"/>
        <xdr:cNvSpPr>
          <a:spLocks noChangeArrowheads="1"/>
        </xdr:cNvSpPr>
      </xdr:nvSpPr>
      <xdr:spPr bwMode="auto">
        <a:xfrm>
          <a:off x="1485900" y="4381500"/>
          <a:ext cx="876300" cy="542925"/>
        </a:xfrm>
        <a:custGeom>
          <a:avLst/>
          <a:gdLst>
            <a:gd name="G0" fmla="+- 2451 0 0"/>
            <a:gd name="G1" fmla="+- 1526 0 0"/>
            <a:gd name="G2" fmla="*/ 1 0 51712"/>
            <a:gd name="G3" fmla="+- 21600 0 0"/>
            <a:gd name="G4" fmla="*/ G0 1 21600"/>
            <a:gd name="G5" fmla="*/ G1 1 21600"/>
            <a:gd name="G6" fmla="+- G3 0 G2"/>
            <a:gd name="G7" fmla="*/ G6 1 21600"/>
            <a:gd name="G8" fmla="*/ G2 1 G7"/>
            <a:gd name="G9" fmla="*/ G3 1 G7"/>
            <a:gd name="G10" fmla="*/ G8 G4 1"/>
            <a:gd name="G11" fmla="*/ G10 1 1"/>
            <a:gd name="G12" fmla="*/ G9 G4 1"/>
            <a:gd name="G13" fmla="*/ G12 1 1"/>
            <a:gd name="G14" fmla="*/ G9 G5 1"/>
            <a:gd name="G15" fmla="*/ G14 1 1"/>
            <a:gd name="G16" fmla="*/ G8 G5 1"/>
            <a:gd name="G17" fmla="*/ G16 1 1"/>
            <a:gd name="G18" fmla="*/ 2451 1 2"/>
            <a:gd name="G19" fmla="+- 2451 0 0"/>
            <a:gd name="G20" fmla="*/ 1526 1 2"/>
            <a:gd name="G21" fmla="+- 1526 0 0"/>
            <a:gd name="T0" fmla="*/ G11 w 2459"/>
            <a:gd name="T1" fmla="*/ G17 h 1573"/>
            <a:gd name="T2" fmla="*/ G13 w 2459"/>
            <a:gd name="T3" fmla="*/ G15 h 1573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459" h="1573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Учебная практика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11</xdr:col>
      <xdr:colOff>85725</xdr:colOff>
      <xdr:row>20</xdr:row>
      <xdr:rowOff>57150</xdr:rowOff>
    </xdr:from>
    <xdr:to>
      <xdr:col>17</xdr:col>
      <xdr:colOff>152400</xdr:colOff>
      <xdr:row>22</xdr:row>
      <xdr:rowOff>57150</xdr:rowOff>
    </xdr:to>
    <xdr:sp macro="" textlink="" fLocksText="0">
      <xdr:nvSpPr>
        <xdr:cNvPr id="1035" name="Text 12"/>
        <xdr:cNvSpPr>
          <a:spLocks noChangeArrowheads="1"/>
        </xdr:cNvSpPr>
      </xdr:nvSpPr>
      <xdr:spPr bwMode="auto">
        <a:xfrm>
          <a:off x="2495550" y="4362450"/>
          <a:ext cx="1095375" cy="361950"/>
        </a:xfrm>
        <a:custGeom>
          <a:avLst/>
          <a:gdLst>
            <a:gd name="G0" fmla="+- 3071 0 0"/>
            <a:gd name="G1" fmla="+- 1055 0 0"/>
            <a:gd name="G2" fmla="*/ 1 0 51712"/>
            <a:gd name="G3" fmla="+- 21600 0 0"/>
            <a:gd name="G4" fmla="*/ G0 1 21600"/>
            <a:gd name="G5" fmla="*/ G1 1 21600"/>
            <a:gd name="G6" fmla="+- G3 0 G2"/>
            <a:gd name="G7" fmla="*/ G6 1 21600"/>
            <a:gd name="G8" fmla="*/ G2 1 G7"/>
            <a:gd name="G9" fmla="*/ G3 1 G7"/>
            <a:gd name="G10" fmla="*/ G8 G4 1"/>
            <a:gd name="G11" fmla="*/ G10 1 1"/>
            <a:gd name="G12" fmla="*/ G9 G4 1"/>
            <a:gd name="G13" fmla="*/ G12 1 1"/>
            <a:gd name="G14" fmla="*/ G9 G5 1"/>
            <a:gd name="G15" fmla="*/ G14 1 1"/>
            <a:gd name="G16" fmla="*/ G8 G5 1"/>
            <a:gd name="G17" fmla="*/ G16 1 1"/>
            <a:gd name="G18" fmla="*/ 3071 1 2"/>
            <a:gd name="G19" fmla="+- 3071 0 0"/>
            <a:gd name="G20" fmla="*/ 1055 1 2"/>
            <a:gd name="G21" fmla="+- 1055 0 0"/>
            <a:gd name="T0" fmla="*/ G11 w 3099"/>
            <a:gd name="T1" fmla="*/ G17 h 1092"/>
            <a:gd name="T2" fmla="*/ G13 w 3099"/>
            <a:gd name="T3" fmla="*/ G15 h 1092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3099" h="1092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Производственная практика</a:t>
          </a:r>
        </a:p>
      </xdr:txBody>
    </xdr:sp>
    <xdr:clientData/>
  </xdr:twoCellAnchor>
  <xdr:twoCellAnchor>
    <xdr:from>
      <xdr:col>19</xdr:col>
      <xdr:colOff>57150</xdr:colOff>
      <xdr:row>20</xdr:row>
      <xdr:rowOff>47625</xdr:rowOff>
    </xdr:from>
    <xdr:to>
      <xdr:col>24</xdr:col>
      <xdr:colOff>66675</xdr:colOff>
      <xdr:row>23</xdr:row>
      <xdr:rowOff>19050</xdr:rowOff>
    </xdr:to>
    <xdr:sp macro="" textlink="" fLocksText="0">
      <xdr:nvSpPr>
        <xdr:cNvPr id="1036" name="Text 13"/>
        <xdr:cNvSpPr>
          <a:spLocks noChangeArrowheads="1"/>
        </xdr:cNvSpPr>
      </xdr:nvSpPr>
      <xdr:spPr bwMode="auto">
        <a:xfrm>
          <a:off x="3838575" y="4352925"/>
          <a:ext cx="866775" cy="514350"/>
        </a:xfrm>
        <a:custGeom>
          <a:avLst/>
          <a:gdLst>
            <a:gd name="G0" fmla="+- 2449 0 0"/>
            <a:gd name="G1" fmla="+- 1457 0 0"/>
            <a:gd name="G2" fmla="*/ 1 0 51712"/>
            <a:gd name="G3" fmla="+- 21600 0 0"/>
            <a:gd name="G4" fmla="*/ G0 1 21600"/>
            <a:gd name="G5" fmla="*/ G1 1 21600"/>
            <a:gd name="G6" fmla="+- G3 0 G2"/>
            <a:gd name="G7" fmla="*/ G6 1 21600"/>
            <a:gd name="G8" fmla="*/ G2 1 G7"/>
            <a:gd name="G9" fmla="*/ G3 1 G7"/>
            <a:gd name="G10" fmla="*/ G8 G4 1"/>
            <a:gd name="G11" fmla="*/ G10 1 1"/>
            <a:gd name="G12" fmla="*/ G9 G4 1"/>
            <a:gd name="G13" fmla="*/ G12 1 1"/>
            <a:gd name="G14" fmla="*/ G9 G5 1"/>
            <a:gd name="G15" fmla="*/ G14 1 1"/>
            <a:gd name="G16" fmla="*/ G8 G5 1"/>
            <a:gd name="G17" fmla="*/ G16 1 1"/>
            <a:gd name="G18" fmla="*/ 2449 1 2"/>
            <a:gd name="G19" fmla="+- 2449 0 0"/>
            <a:gd name="G20" fmla="*/ 1457 1 2"/>
            <a:gd name="G21" fmla="+- 1457 0 0"/>
            <a:gd name="T0" fmla="*/ G11 w 2458"/>
            <a:gd name="T1" fmla="*/ G17 h 1494"/>
            <a:gd name="T2" fmla="*/ G13 w 2458"/>
            <a:gd name="T3" fmla="*/ G15 h 1494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458" h="1494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Преддипломная практика</a:t>
          </a:r>
        </a:p>
      </xdr:txBody>
    </xdr:sp>
    <xdr:clientData/>
  </xdr:twoCellAnchor>
  <xdr:twoCellAnchor>
    <xdr:from>
      <xdr:col>33</xdr:col>
      <xdr:colOff>57150</xdr:colOff>
      <xdr:row>20</xdr:row>
      <xdr:rowOff>95250</xdr:rowOff>
    </xdr:from>
    <xdr:to>
      <xdr:col>39</xdr:col>
      <xdr:colOff>47625</xdr:colOff>
      <xdr:row>22</xdr:row>
      <xdr:rowOff>76200</xdr:rowOff>
    </xdr:to>
    <xdr:sp macro="" textlink="" fLocksText="0">
      <xdr:nvSpPr>
        <xdr:cNvPr id="1037" name="Text 14"/>
        <xdr:cNvSpPr>
          <a:spLocks noChangeArrowheads="1"/>
        </xdr:cNvSpPr>
      </xdr:nvSpPr>
      <xdr:spPr bwMode="auto">
        <a:xfrm>
          <a:off x="6238875" y="4400550"/>
          <a:ext cx="1019175" cy="342900"/>
        </a:xfrm>
        <a:custGeom>
          <a:avLst/>
          <a:gdLst>
            <a:gd name="G0" fmla="+- 2874 0 0"/>
            <a:gd name="G1" fmla="+- 1002 0 0"/>
            <a:gd name="G2" fmla="*/ 1 0 51712"/>
            <a:gd name="G3" fmla="+- 21600 0 0"/>
            <a:gd name="G4" fmla="*/ G0 1 21600"/>
            <a:gd name="G5" fmla="*/ G1 1 21600"/>
            <a:gd name="G6" fmla="+- G3 0 G2"/>
            <a:gd name="G7" fmla="*/ G6 1 21600"/>
            <a:gd name="G8" fmla="*/ G2 1 G7"/>
            <a:gd name="G9" fmla="*/ G3 1 G7"/>
            <a:gd name="G10" fmla="*/ G8 G4 1"/>
            <a:gd name="G11" fmla="*/ G10 1 1"/>
            <a:gd name="G12" fmla="*/ G9 G4 1"/>
            <a:gd name="G13" fmla="*/ G12 1 1"/>
            <a:gd name="G14" fmla="*/ G9 G5 1"/>
            <a:gd name="G15" fmla="*/ G14 1 1"/>
            <a:gd name="G16" fmla="*/ G8 G5 1"/>
            <a:gd name="G17" fmla="*/ G16 1 1"/>
            <a:gd name="G18" fmla="*/ 2874 1 2"/>
            <a:gd name="G19" fmla="+- 2874 0 0"/>
            <a:gd name="G20" fmla="*/ 1002 1 2"/>
            <a:gd name="G21" fmla="+- 1002 0 0"/>
            <a:gd name="T0" fmla="*/ G11 w 2907"/>
            <a:gd name="T1" fmla="*/ G17 h 1039"/>
            <a:gd name="T2" fmla="*/ G13 w 2907"/>
            <a:gd name="T3" fmla="*/ G15 h 1039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907" h="1039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Защита ВКР</a:t>
          </a:r>
        </a:p>
      </xdr:txBody>
    </xdr:sp>
    <xdr:clientData/>
  </xdr:twoCellAnchor>
  <xdr:twoCellAnchor>
    <xdr:from>
      <xdr:col>25</xdr:col>
      <xdr:colOff>152400</xdr:colOff>
      <xdr:row>20</xdr:row>
      <xdr:rowOff>66675</xdr:rowOff>
    </xdr:from>
    <xdr:to>
      <xdr:col>31</xdr:col>
      <xdr:colOff>66675</xdr:colOff>
      <xdr:row>22</xdr:row>
      <xdr:rowOff>47625</xdr:rowOff>
    </xdr:to>
    <xdr:sp macro="" textlink="" fLocksText="0">
      <xdr:nvSpPr>
        <xdr:cNvPr id="1038" name="Text 15"/>
        <xdr:cNvSpPr>
          <a:spLocks noChangeArrowheads="1"/>
        </xdr:cNvSpPr>
      </xdr:nvSpPr>
      <xdr:spPr bwMode="auto">
        <a:xfrm>
          <a:off x="4962525" y="4371975"/>
          <a:ext cx="942975" cy="342900"/>
        </a:xfrm>
        <a:custGeom>
          <a:avLst/>
          <a:gdLst>
            <a:gd name="G0" fmla="+- 2649 0 0"/>
            <a:gd name="G1" fmla="+- 985 0 0"/>
            <a:gd name="G2" fmla="*/ 1 0 51712"/>
            <a:gd name="G3" fmla="+- 21600 0 0"/>
            <a:gd name="G4" fmla="*/ G0 1 21600"/>
            <a:gd name="G5" fmla="*/ G1 1 21600"/>
            <a:gd name="G6" fmla="+- G3 0 G2"/>
            <a:gd name="G7" fmla="*/ G6 1 21600"/>
            <a:gd name="G8" fmla="*/ G2 1 G7"/>
            <a:gd name="G9" fmla="*/ G3 1 G7"/>
            <a:gd name="G10" fmla="*/ G8 G4 1"/>
            <a:gd name="G11" fmla="*/ G10 1 1"/>
            <a:gd name="G12" fmla="*/ G9 G4 1"/>
            <a:gd name="G13" fmla="*/ G12 1 1"/>
            <a:gd name="G14" fmla="*/ G9 G5 1"/>
            <a:gd name="G15" fmla="*/ G14 1 1"/>
            <a:gd name="G16" fmla="*/ G8 G5 1"/>
            <a:gd name="G17" fmla="*/ G16 1 1"/>
            <a:gd name="G18" fmla="*/ 2649 1 2"/>
            <a:gd name="G19" fmla="+- 2649 0 0"/>
            <a:gd name="G20" fmla="*/ 985 1 2"/>
            <a:gd name="G21" fmla="+- 985 0 0"/>
            <a:gd name="T0" fmla="*/ G11 w 2680"/>
            <a:gd name="T1" fmla="*/ G17 h 1013"/>
            <a:gd name="T2" fmla="*/ G13 w 2680"/>
            <a:gd name="T3" fmla="*/ G15 h 1013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680" h="1013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Промежуточная аттестация</a:t>
          </a:r>
        </a:p>
      </xdr:txBody>
    </xdr:sp>
    <xdr:clientData/>
  </xdr:twoCellAnchor>
  <xdr:twoCellAnchor>
    <xdr:from>
      <xdr:col>42</xdr:col>
      <xdr:colOff>9525</xdr:colOff>
      <xdr:row>20</xdr:row>
      <xdr:rowOff>85725</xdr:rowOff>
    </xdr:from>
    <xdr:to>
      <xdr:col>45</xdr:col>
      <xdr:colOff>76200</xdr:colOff>
      <xdr:row>22</xdr:row>
      <xdr:rowOff>76200</xdr:rowOff>
    </xdr:to>
    <xdr:sp macro="" textlink="" fLocksText="0">
      <xdr:nvSpPr>
        <xdr:cNvPr id="1039" name="Text 16"/>
        <xdr:cNvSpPr>
          <a:spLocks noChangeArrowheads="1"/>
        </xdr:cNvSpPr>
      </xdr:nvSpPr>
      <xdr:spPr bwMode="auto">
        <a:xfrm>
          <a:off x="7734300" y="4391025"/>
          <a:ext cx="581025" cy="352425"/>
        </a:xfrm>
        <a:custGeom>
          <a:avLst/>
          <a:gdLst>
            <a:gd name="G0" fmla="+- 1619 0 0"/>
            <a:gd name="G1" fmla="+- 1029 0 0"/>
            <a:gd name="G2" fmla="*/ 1 0 51712"/>
            <a:gd name="G3" fmla="+- 21600 0 0"/>
            <a:gd name="G4" fmla="*/ G0 1 21600"/>
            <a:gd name="G5" fmla="*/ G1 1 21600"/>
            <a:gd name="G6" fmla="+- G3 0 G2"/>
            <a:gd name="G7" fmla="*/ G6 1 21600"/>
            <a:gd name="G8" fmla="*/ G2 1 G7"/>
            <a:gd name="G9" fmla="*/ G3 1 G7"/>
            <a:gd name="G10" fmla="*/ G8 G4 1"/>
            <a:gd name="G11" fmla="*/ G10 1 1"/>
            <a:gd name="G12" fmla="*/ G9 G4 1"/>
            <a:gd name="G13" fmla="*/ G12 1 1"/>
            <a:gd name="G14" fmla="*/ G9 G5 1"/>
            <a:gd name="G15" fmla="*/ G14 1 1"/>
            <a:gd name="G16" fmla="*/ G8 G5 1"/>
            <a:gd name="G17" fmla="*/ G16 1 1"/>
            <a:gd name="G18" fmla="*/ 1619 1 2"/>
            <a:gd name="G19" fmla="+- 1619 0 0"/>
            <a:gd name="G20" fmla="*/ 1029 1 2"/>
            <a:gd name="G21" fmla="+- 1029 0 0"/>
            <a:gd name="T0" fmla="*/ G11 w 1625"/>
            <a:gd name="T1" fmla="*/ G17 h 1066"/>
            <a:gd name="T2" fmla="*/ G13 w 1625"/>
            <a:gd name="T3" fmla="*/ G15 h 1066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625" h="1066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Каникулы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95</xdr:row>
      <xdr:rowOff>19050</xdr:rowOff>
    </xdr:from>
    <xdr:to>
      <xdr:col>1</xdr:col>
      <xdr:colOff>5467350</xdr:colOff>
      <xdr:row>95</xdr:row>
      <xdr:rowOff>66675</xdr:rowOff>
    </xdr:to>
    <xdr:sp macro="" textlink="">
      <xdr:nvSpPr>
        <xdr:cNvPr id="3283" name="Text 1"/>
        <xdr:cNvSpPr>
          <a:spLocks noChangeArrowheads="1"/>
        </xdr:cNvSpPr>
      </xdr:nvSpPr>
      <xdr:spPr bwMode="auto">
        <a:xfrm>
          <a:off x="295275" y="16144875"/>
          <a:ext cx="5715000" cy="47625"/>
        </a:xfrm>
        <a:custGeom>
          <a:avLst/>
          <a:gdLst>
            <a:gd name="T0" fmla="*/ 2147483646 w 16117"/>
            <a:gd name="T1" fmla="*/ 2147483646 h 184"/>
            <a:gd name="T2" fmla="*/ 2147483646 w 16117"/>
            <a:gd name="T3" fmla="*/ 2147483646 h 184"/>
            <a:gd name="T4" fmla="*/ 0 w 16117"/>
            <a:gd name="T5" fmla="*/ 2147483646 h 184"/>
            <a:gd name="T6" fmla="*/ 2147483646 w 16117"/>
            <a:gd name="T7" fmla="*/ 0 h 184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117"/>
            <a:gd name="T13" fmla="*/ 0 h 184"/>
            <a:gd name="T14" fmla="*/ 16112 w 16117"/>
            <a:gd name="T15" fmla="*/ 131 h 1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117" h="184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304800</xdr:colOff>
      <xdr:row>82</xdr:row>
      <xdr:rowOff>9525</xdr:rowOff>
    </xdr:from>
    <xdr:to>
      <xdr:col>2</xdr:col>
      <xdr:colOff>685800</xdr:colOff>
      <xdr:row>82</xdr:row>
      <xdr:rowOff>66675</xdr:rowOff>
    </xdr:to>
    <xdr:sp macro="" textlink="">
      <xdr:nvSpPr>
        <xdr:cNvPr id="3284" name="Text Box 14"/>
        <xdr:cNvSpPr>
          <a:spLocks noChangeArrowheads="1"/>
        </xdr:cNvSpPr>
      </xdr:nvSpPr>
      <xdr:spPr bwMode="auto">
        <a:xfrm>
          <a:off x="847725" y="13668375"/>
          <a:ext cx="5895975" cy="57150"/>
        </a:xfrm>
        <a:custGeom>
          <a:avLst/>
          <a:gdLst>
            <a:gd name="T0" fmla="*/ 2147483646 w 16675"/>
            <a:gd name="T1" fmla="*/ 2147483646 h 188"/>
            <a:gd name="T2" fmla="*/ 2147483646 w 16675"/>
            <a:gd name="T3" fmla="*/ 2147483646 h 188"/>
            <a:gd name="T4" fmla="*/ 0 w 16675"/>
            <a:gd name="T5" fmla="*/ 2147483646 h 188"/>
            <a:gd name="T6" fmla="*/ 2147483646 w 16675"/>
            <a:gd name="T7" fmla="*/ 0 h 188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675"/>
            <a:gd name="T13" fmla="*/ 0 h 188"/>
            <a:gd name="T14" fmla="*/ 16594 w 16675"/>
            <a:gd name="T15" fmla="*/ 152 h 18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675" h="188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M127"/>
  <sheetViews>
    <sheetView workbookViewId="0">
      <selection activeCell="BH24" sqref="BH24"/>
    </sheetView>
  </sheetViews>
  <sheetFormatPr defaultColWidth="8.625" defaultRowHeight="12.75"/>
  <cols>
    <col min="1" max="1" width="4.25" style="1" customWidth="1"/>
    <col min="2" max="2" width="7.125" style="2" customWidth="1"/>
    <col min="3" max="45" width="2.25" style="1" customWidth="1"/>
    <col min="46" max="46" width="3" style="1" customWidth="1"/>
    <col min="47" max="47" width="2.625" style="1" customWidth="1"/>
    <col min="48" max="48" width="2.25" style="1" customWidth="1"/>
    <col min="49" max="51" width="3" style="1" customWidth="1"/>
    <col min="52" max="52" width="3.375" style="1" customWidth="1"/>
    <col min="53" max="54" width="3.125" style="1" customWidth="1"/>
    <col min="55" max="55" width="6" style="1" customWidth="1"/>
    <col min="56" max="56" width="12.375" style="1" customWidth="1"/>
    <col min="57" max="57" width="5.875" style="1" customWidth="1"/>
    <col min="58" max="58" width="8.625" style="1"/>
    <col min="59" max="59" width="7.375" style="1" customWidth="1"/>
    <col min="60" max="60" width="6.375" style="1" customWidth="1"/>
    <col min="61" max="61" width="9.375" style="1" customWidth="1"/>
    <col min="62" max="62" width="5" style="1" customWidth="1"/>
    <col min="63" max="63" width="7.5" style="1" customWidth="1"/>
    <col min="64" max="16384" width="8.625" style="1"/>
  </cols>
  <sheetData>
    <row r="1" spans="2:64" ht="15.7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 s="3"/>
      <c r="BH1" s="3"/>
      <c r="BI1"/>
      <c r="BJ1"/>
      <c r="BK1"/>
      <c r="BL1"/>
    </row>
    <row r="2" spans="2:64" ht="14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2:64" ht="14.2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2:64" ht="87" customHeight="1">
      <c r="B4"/>
      <c r="C4"/>
      <c r="D4"/>
      <c r="E4"/>
      <c r="F4"/>
      <c r="G4"/>
      <c r="H4"/>
      <c r="I4"/>
      <c r="J4" s="1" t="s">
        <v>0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2:64" ht="1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 s="334"/>
      <c r="BD5" s="334"/>
      <c r="BE5"/>
      <c r="BF5"/>
      <c r="BG5" s="332" t="s">
        <v>275</v>
      </c>
      <c r="BH5" s="333"/>
      <c r="BI5"/>
      <c r="BJ5"/>
      <c r="BK5"/>
      <c r="BL5"/>
    </row>
    <row r="6" spans="2:64" ht="0.75" customHeight="1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2:64" ht="18" customHeight="1"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4"/>
      <c r="AU7" s="5"/>
      <c r="AV7" s="5"/>
      <c r="AW7" s="5"/>
      <c r="AX7" s="5"/>
      <c r="AY7" s="5"/>
      <c r="AZ7" s="5"/>
      <c r="BA7" s="5"/>
      <c r="BB7" s="5"/>
      <c r="BC7"/>
      <c r="BD7"/>
      <c r="BE7"/>
      <c r="BF7"/>
      <c r="BG7"/>
      <c r="BH7"/>
      <c r="BI7"/>
      <c r="BJ7"/>
      <c r="BK7"/>
      <c r="BL7"/>
    </row>
    <row r="8" spans="2:64" ht="15.75">
      <c r="B8" s="335" t="s">
        <v>1</v>
      </c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6"/>
      <c r="AU8" s="6"/>
      <c r="AV8" s="6"/>
      <c r="AW8" s="6"/>
      <c r="AX8" s="6"/>
      <c r="AY8" s="6"/>
      <c r="AZ8" s="6"/>
      <c r="BA8" s="6"/>
      <c r="BB8" s="6"/>
      <c r="BC8"/>
      <c r="BD8" s="7" t="s">
        <v>2</v>
      </c>
      <c r="BE8" s="5"/>
      <c r="BF8" s="5"/>
      <c r="BG8" s="5"/>
      <c r="BH8" s="5"/>
      <c r="BI8" s="8"/>
      <c r="BJ8" s="8"/>
      <c r="BK8" s="8"/>
      <c r="BL8" s="1" t="s">
        <v>3</v>
      </c>
    </row>
    <row r="9" spans="2:64">
      <c r="B9" s="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6"/>
      <c r="AU9" s="6"/>
      <c r="AV9" s="6"/>
      <c r="AW9" s="6"/>
      <c r="AX9" s="6"/>
      <c r="AY9" s="6"/>
      <c r="AZ9" s="6"/>
      <c r="BA9" s="6"/>
      <c r="BB9" s="6"/>
      <c r="BC9" s="6"/>
      <c r="BD9" s="4"/>
      <c r="BE9" s="5"/>
      <c r="BF9" s="5"/>
      <c r="BG9" s="5"/>
      <c r="BH9" s="5"/>
      <c r="BI9" s="5"/>
      <c r="BJ9" s="5"/>
      <c r="BK9" s="5"/>
    </row>
    <row r="10" spans="2:64">
      <c r="B10" s="336" t="s">
        <v>4</v>
      </c>
      <c r="C10" s="337" t="s">
        <v>5</v>
      </c>
      <c r="D10" s="337"/>
      <c r="E10" s="337"/>
      <c r="F10" s="337"/>
      <c r="G10" s="337"/>
      <c r="H10" s="330" t="s">
        <v>6</v>
      </c>
      <c r="I10" s="330"/>
      <c r="J10" s="330"/>
      <c r="K10" s="330"/>
      <c r="L10" s="330" t="s">
        <v>7</v>
      </c>
      <c r="M10" s="330"/>
      <c r="N10" s="330"/>
      <c r="O10" s="330"/>
      <c r="P10" s="330" t="s">
        <v>8</v>
      </c>
      <c r="Q10" s="330"/>
      <c r="R10" s="330"/>
      <c r="S10" s="330"/>
      <c r="T10" s="330"/>
      <c r="U10" s="330" t="s">
        <v>9</v>
      </c>
      <c r="V10" s="330"/>
      <c r="W10" s="330"/>
      <c r="X10" s="330"/>
      <c r="Y10" s="330" t="s">
        <v>10</v>
      </c>
      <c r="Z10" s="330"/>
      <c r="AA10" s="330"/>
      <c r="AB10" s="330"/>
      <c r="AC10" s="330" t="s">
        <v>11</v>
      </c>
      <c r="AD10" s="330"/>
      <c r="AE10" s="330"/>
      <c r="AF10" s="330"/>
      <c r="AG10" s="330"/>
      <c r="AH10" s="330" t="s">
        <v>12</v>
      </c>
      <c r="AI10" s="330"/>
      <c r="AJ10" s="330"/>
      <c r="AK10" s="330"/>
      <c r="AL10" s="330" t="s">
        <v>13</v>
      </c>
      <c r="AM10" s="330"/>
      <c r="AN10" s="330"/>
      <c r="AO10" s="330"/>
      <c r="AP10" s="330" t="s">
        <v>14</v>
      </c>
      <c r="AQ10" s="330"/>
      <c r="AR10" s="330"/>
      <c r="AS10" s="330"/>
      <c r="AT10" s="330" t="s">
        <v>15</v>
      </c>
      <c r="AU10" s="330"/>
      <c r="AV10" s="330"/>
      <c r="AW10" s="330"/>
      <c r="AX10" s="331" t="s">
        <v>16</v>
      </c>
      <c r="AY10" s="331"/>
      <c r="AZ10" s="331"/>
      <c r="BA10" s="331"/>
      <c r="BB10" s="331"/>
      <c r="BC10" s="336" t="s">
        <v>4</v>
      </c>
      <c r="BD10" s="10" t="s">
        <v>17</v>
      </c>
      <c r="BE10" s="11" t="s">
        <v>18</v>
      </c>
      <c r="BF10" s="329" t="s">
        <v>19</v>
      </c>
      <c r="BG10" s="329"/>
      <c r="BH10" s="12" t="s">
        <v>20</v>
      </c>
      <c r="BI10" s="13" t="s">
        <v>21</v>
      </c>
      <c r="BJ10" s="13" t="s">
        <v>22</v>
      </c>
      <c r="BK10" s="14" t="s">
        <v>23</v>
      </c>
    </row>
    <row r="11" spans="2:64" ht="14.25">
      <c r="B11" s="336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16"/>
      <c r="S11" s="16"/>
      <c r="T11" s="16"/>
      <c r="U11" s="16"/>
      <c r="V11" s="16"/>
      <c r="W11" s="16"/>
      <c r="X11" s="16"/>
      <c r="Y11" s="16"/>
      <c r="Z11" s="17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8"/>
      <c r="AQ11" s="19"/>
      <c r="AR11" s="20"/>
      <c r="AS11" s="21"/>
      <c r="AT11" s="17"/>
      <c r="AU11" s="22"/>
      <c r="AV11" s="22"/>
      <c r="AW11" s="22"/>
      <c r="AX11" s="22"/>
      <c r="AY11" s="22"/>
      <c r="AZ11" s="22"/>
      <c r="BA11" s="22"/>
      <c r="BB11" s="23"/>
      <c r="BC11" s="336"/>
      <c r="BD11" s="24" t="s">
        <v>24</v>
      </c>
      <c r="BE11" s="25" t="s">
        <v>25</v>
      </c>
      <c r="BF11" s="26" t="s">
        <v>26</v>
      </c>
      <c r="BG11" s="27" t="s">
        <v>27</v>
      </c>
      <c r="BH11" s="25" t="s">
        <v>28</v>
      </c>
      <c r="BI11" s="28" t="s">
        <v>29</v>
      </c>
      <c r="BJ11" s="29" t="s">
        <v>30</v>
      </c>
      <c r="BK11" s="30"/>
    </row>
    <row r="12" spans="2:64" ht="13.5" thickBot="1">
      <c r="B12" s="336"/>
      <c r="C12" s="31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32"/>
      <c r="AT12" s="33"/>
      <c r="AU12" s="33"/>
      <c r="AV12" s="33"/>
      <c r="AW12" s="33"/>
      <c r="AX12" s="33"/>
      <c r="AY12" s="33"/>
      <c r="AZ12" s="33"/>
      <c r="BA12" s="33"/>
      <c r="BB12" s="34"/>
      <c r="BC12" s="336"/>
      <c r="BD12" s="24" t="s">
        <v>31</v>
      </c>
      <c r="BE12" s="35"/>
      <c r="BF12" s="36" t="s">
        <v>32</v>
      </c>
      <c r="BG12" s="25" t="s">
        <v>33</v>
      </c>
      <c r="BH12" s="29" t="s">
        <v>34</v>
      </c>
      <c r="BI12" s="28" t="s">
        <v>34</v>
      </c>
      <c r="BJ12" s="29"/>
      <c r="BK12" s="30"/>
    </row>
    <row r="13" spans="2:64" ht="13.5" thickBot="1">
      <c r="B13" s="336"/>
      <c r="C13" s="37">
        <v>1</v>
      </c>
      <c r="D13" s="38">
        <v>2</v>
      </c>
      <c r="E13" s="38">
        <v>3</v>
      </c>
      <c r="F13" s="38">
        <v>4</v>
      </c>
      <c r="G13" s="38">
        <v>5</v>
      </c>
      <c r="H13" s="38">
        <v>6</v>
      </c>
      <c r="I13" s="38">
        <v>7</v>
      </c>
      <c r="J13" s="38">
        <v>8</v>
      </c>
      <c r="K13" s="38">
        <v>9</v>
      </c>
      <c r="L13" s="38">
        <v>10</v>
      </c>
      <c r="M13" s="38">
        <v>11</v>
      </c>
      <c r="N13" s="38">
        <v>12</v>
      </c>
      <c r="O13" s="38">
        <v>13</v>
      </c>
      <c r="P13" s="38">
        <v>14</v>
      </c>
      <c r="Q13" s="38">
        <v>15</v>
      </c>
      <c r="R13" s="38">
        <v>16</v>
      </c>
      <c r="S13" s="38">
        <v>17</v>
      </c>
      <c r="T13" s="38">
        <v>18</v>
      </c>
      <c r="U13" s="38">
        <v>19</v>
      </c>
      <c r="V13" s="272">
        <v>20</v>
      </c>
      <c r="W13" s="38">
        <v>21</v>
      </c>
      <c r="X13" s="38">
        <v>22</v>
      </c>
      <c r="Y13" s="38">
        <v>23</v>
      </c>
      <c r="Z13" s="38">
        <v>24</v>
      </c>
      <c r="AA13" s="38">
        <v>25</v>
      </c>
      <c r="AB13" s="38">
        <v>26</v>
      </c>
      <c r="AC13" s="38">
        <v>27</v>
      </c>
      <c r="AD13" s="38">
        <v>28</v>
      </c>
      <c r="AE13" s="38">
        <v>29</v>
      </c>
      <c r="AF13" s="38">
        <v>30</v>
      </c>
      <c r="AG13" s="38">
        <v>31</v>
      </c>
      <c r="AH13" s="38">
        <v>32</v>
      </c>
      <c r="AI13" s="38">
        <v>33</v>
      </c>
      <c r="AJ13" s="38">
        <v>34</v>
      </c>
      <c r="AK13" s="38">
        <v>35</v>
      </c>
      <c r="AL13" s="38">
        <v>36</v>
      </c>
      <c r="AM13" s="38">
        <v>37</v>
      </c>
      <c r="AN13" s="38">
        <v>38</v>
      </c>
      <c r="AO13" s="38">
        <v>39</v>
      </c>
      <c r="AP13" s="38">
        <v>40</v>
      </c>
      <c r="AQ13" s="38">
        <v>41</v>
      </c>
      <c r="AR13" s="38">
        <v>42</v>
      </c>
      <c r="AS13" s="39">
        <v>43</v>
      </c>
      <c r="AT13" s="38">
        <v>44</v>
      </c>
      <c r="AU13" s="38">
        <v>45</v>
      </c>
      <c r="AV13" s="38">
        <v>46</v>
      </c>
      <c r="AW13" s="38">
        <v>47</v>
      </c>
      <c r="AX13" s="38">
        <v>48</v>
      </c>
      <c r="AY13" s="38">
        <v>49</v>
      </c>
      <c r="AZ13" s="38">
        <v>50</v>
      </c>
      <c r="BA13" s="38">
        <v>51</v>
      </c>
      <c r="BB13" s="39">
        <v>52</v>
      </c>
      <c r="BC13" s="336"/>
      <c r="BD13" s="40" t="s">
        <v>35</v>
      </c>
      <c r="BE13" s="41"/>
      <c r="BF13" s="42"/>
      <c r="BG13" s="43"/>
      <c r="BH13" s="44"/>
      <c r="BI13" s="45"/>
      <c r="BJ13" s="43"/>
      <c r="BK13" s="46"/>
    </row>
    <row r="14" spans="2:64">
      <c r="B14" s="47">
        <v>1</v>
      </c>
      <c r="C14" s="48"/>
      <c r="D14" s="49"/>
      <c r="E14" s="49"/>
      <c r="F14" s="49"/>
      <c r="G14" s="50"/>
      <c r="H14" s="50"/>
      <c r="I14" s="49"/>
      <c r="J14" s="49"/>
      <c r="K14" s="49"/>
      <c r="L14" s="49"/>
      <c r="M14" s="49"/>
      <c r="N14" s="49"/>
      <c r="O14" s="49"/>
      <c r="P14" s="49"/>
      <c r="Q14" s="49"/>
      <c r="R14" s="50"/>
      <c r="S14" s="50"/>
      <c r="T14" s="50"/>
      <c r="U14" s="267"/>
      <c r="V14" s="271"/>
      <c r="W14" s="268" t="s">
        <v>36</v>
      </c>
      <c r="X14" s="53" t="s">
        <v>37</v>
      </c>
      <c r="Y14" s="54" t="s">
        <v>37</v>
      </c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1"/>
      <c r="AP14" s="51"/>
      <c r="AQ14" s="55"/>
      <c r="AR14" s="54"/>
      <c r="AS14" s="54" t="s">
        <v>36</v>
      </c>
      <c r="AT14" s="54" t="s">
        <v>37</v>
      </c>
      <c r="AU14" s="56" t="s">
        <v>37</v>
      </c>
      <c r="AV14" s="56" t="s">
        <v>37</v>
      </c>
      <c r="AW14" s="56" t="s">
        <v>37</v>
      </c>
      <c r="AX14" s="56" t="s">
        <v>37</v>
      </c>
      <c r="AY14" s="56" t="s">
        <v>37</v>
      </c>
      <c r="AZ14" s="57" t="s">
        <v>37</v>
      </c>
      <c r="BA14" s="58" t="s">
        <v>37</v>
      </c>
      <c r="BB14" s="59" t="s">
        <v>37</v>
      </c>
      <c r="BC14" s="60" t="s">
        <v>38</v>
      </c>
      <c r="BD14" s="61">
        <v>39</v>
      </c>
      <c r="BE14" s="63">
        <v>0</v>
      </c>
      <c r="BF14" s="63">
        <v>0</v>
      </c>
      <c r="BG14" s="63">
        <v>0</v>
      </c>
      <c r="BH14" s="62">
        <v>2</v>
      </c>
      <c r="BI14" s="63">
        <v>0</v>
      </c>
      <c r="BJ14" s="64">
        <v>11</v>
      </c>
      <c r="BK14" s="65">
        <f>SUM(BD14:BJ14)</f>
        <v>52</v>
      </c>
    </row>
    <row r="15" spans="2:64">
      <c r="B15" s="66">
        <v>2</v>
      </c>
      <c r="C15" s="67"/>
      <c r="D15" s="68"/>
      <c r="E15" s="68"/>
      <c r="F15" s="68"/>
      <c r="G15" s="68"/>
      <c r="H15" s="52"/>
      <c r="I15" s="69"/>
      <c r="J15" s="70"/>
      <c r="K15" s="69"/>
      <c r="L15" s="69"/>
      <c r="M15" s="70"/>
      <c r="N15" s="70"/>
      <c r="O15" s="68"/>
      <c r="P15" s="68"/>
      <c r="Q15" s="68"/>
      <c r="R15" s="52"/>
      <c r="S15" s="52"/>
      <c r="T15" s="52"/>
      <c r="U15" s="75"/>
      <c r="V15" s="270"/>
      <c r="W15" s="268" t="s">
        <v>36</v>
      </c>
      <c r="X15" s="52" t="s">
        <v>37</v>
      </c>
      <c r="Y15" s="52" t="s">
        <v>37</v>
      </c>
      <c r="Z15" s="52"/>
      <c r="AA15" s="52"/>
      <c r="AB15" s="52"/>
      <c r="AC15" s="52"/>
      <c r="AD15" s="71"/>
      <c r="AE15" s="72"/>
      <c r="AF15" s="72"/>
      <c r="AG15" s="72"/>
      <c r="AH15" s="68"/>
      <c r="AI15" s="53"/>
      <c r="AJ15" s="52"/>
      <c r="AK15" s="68"/>
      <c r="AL15" s="68"/>
      <c r="AM15" s="68"/>
      <c r="AN15" s="52"/>
      <c r="AO15" s="52"/>
      <c r="AP15" s="52">
        <v>0</v>
      </c>
      <c r="AQ15" s="52">
        <v>8</v>
      </c>
      <c r="AR15" s="52">
        <v>8</v>
      </c>
      <c r="AS15" s="52" t="s">
        <v>36</v>
      </c>
      <c r="AT15" s="52" t="s">
        <v>37</v>
      </c>
      <c r="AU15" s="54" t="s">
        <v>37</v>
      </c>
      <c r="AV15" s="56" t="s">
        <v>37</v>
      </c>
      <c r="AW15" s="56" t="s">
        <v>37</v>
      </c>
      <c r="AX15" s="56" t="s">
        <v>37</v>
      </c>
      <c r="AY15" s="56" t="s">
        <v>37</v>
      </c>
      <c r="AZ15" s="56" t="s">
        <v>37</v>
      </c>
      <c r="BA15" s="56" t="s">
        <v>37</v>
      </c>
      <c r="BB15" s="73" t="s">
        <v>37</v>
      </c>
      <c r="BC15" s="74" t="s">
        <v>39</v>
      </c>
      <c r="BD15" s="61">
        <v>36</v>
      </c>
      <c r="BE15" s="62">
        <v>1</v>
      </c>
      <c r="BF15" s="62">
        <v>2</v>
      </c>
      <c r="BG15" s="62">
        <v>0</v>
      </c>
      <c r="BH15" s="62">
        <v>2</v>
      </c>
      <c r="BI15" s="62">
        <v>0</v>
      </c>
      <c r="BJ15" s="62">
        <v>11</v>
      </c>
      <c r="BK15" s="65">
        <f>SUM(BD15:BJ15)</f>
        <v>52</v>
      </c>
    </row>
    <row r="16" spans="2:64" ht="13.5" thickBot="1">
      <c r="B16" s="66">
        <v>3</v>
      </c>
      <c r="C16" s="262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4"/>
      <c r="P16" s="264"/>
      <c r="Q16" s="264"/>
      <c r="R16" s="264"/>
      <c r="S16" s="264"/>
      <c r="T16" s="264"/>
      <c r="U16" s="264"/>
      <c r="V16" s="269"/>
      <c r="W16" s="269"/>
      <c r="X16" s="264"/>
      <c r="Y16" s="264"/>
      <c r="Z16" s="263">
        <v>0</v>
      </c>
      <c r="AA16" s="263">
        <v>0</v>
      </c>
      <c r="AB16" s="263">
        <v>0</v>
      </c>
      <c r="AC16" s="263">
        <v>8</v>
      </c>
      <c r="AD16" s="263">
        <v>8</v>
      </c>
      <c r="AE16" s="263">
        <v>8</v>
      </c>
      <c r="AF16" s="263">
        <v>8</v>
      </c>
      <c r="AG16" s="286" t="s">
        <v>36</v>
      </c>
      <c r="AH16" s="264" t="s">
        <v>37</v>
      </c>
      <c r="AI16" s="264" t="s">
        <v>37</v>
      </c>
      <c r="AJ16" s="285" t="s">
        <v>211</v>
      </c>
      <c r="AK16" s="263" t="s">
        <v>211</v>
      </c>
      <c r="AL16" s="263" t="s">
        <v>211</v>
      </c>
      <c r="AM16" s="263" t="s">
        <v>211</v>
      </c>
      <c r="AN16" s="263" t="s">
        <v>210</v>
      </c>
      <c r="AO16" s="263" t="s">
        <v>210</v>
      </c>
      <c r="AP16" s="263" t="s">
        <v>210</v>
      </c>
      <c r="AQ16" s="263" t="s">
        <v>210</v>
      </c>
      <c r="AR16" s="263" t="s">
        <v>210</v>
      </c>
      <c r="AS16" s="264" t="s">
        <v>210</v>
      </c>
      <c r="AT16" s="264" t="s">
        <v>37</v>
      </c>
      <c r="AU16" s="264" t="s">
        <v>37</v>
      </c>
      <c r="AV16" s="265" t="s">
        <v>37</v>
      </c>
      <c r="AW16" s="265" t="s">
        <v>37</v>
      </c>
      <c r="AX16" s="265" t="s">
        <v>37</v>
      </c>
      <c r="AY16" s="265" t="s">
        <v>37</v>
      </c>
      <c r="AZ16" s="265" t="s">
        <v>37</v>
      </c>
      <c r="BA16" s="265" t="s">
        <v>37</v>
      </c>
      <c r="BB16" s="266" t="s">
        <v>37</v>
      </c>
      <c r="BC16" s="76" t="s">
        <v>40</v>
      </c>
      <c r="BD16" s="61">
        <v>23</v>
      </c>
      <c r="BE16" s="62">
        <v>3</v>
      </c>
      <c r="BF16" s="62">
        <v>4</v>
      </c>
      <c r="BG16" s="62">
        <v>4</v>
      </c>
      <c r="BH16" s="62">
        <v>1</v>
      </c>
      <c r="BI16" s="62">
        <v>6</v>
      </c>
      <c r="BJ16" s="62"/>
      <c r="BK16" s="65">
        <f>SUM(BD16:BJ16)</f>
        <v>41</v>
      </c>
    </row>
    <row r="17" spans="2:65" ht="13.5" thickBot="1">
      <c r="B17" s="77"/>
      <c r="C17" s="255"/>
      <c r="D17" s="255"/>
      <c r="E17" s="255"/>
      <c r="F17" s="255"/>
      <c r="G17" s="78"/>
      <c r="H17" s="78"/>
      <c r="I17" s="78"/>
      <c r="J17" s="255"/>
      <c r="K17" s="78"/>
      <c r="L17" s="78"/>
      <c r="M17" s="78"/>
      <c r="N17" s="78"/>
      <c r="O17" s="79"/>
      <c r="P17" s="78"/>
      <c r="Q17" s="255"/>
      <c r="R17" s="255"/>
      <c r="S17" s="255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60"/>
      <c r="AG17" s="260"/>
      <c r="AH17" s="260"/>
      <c r="AI17" s="260"/>
      <c r="AJ17" s="79"/>
      <c r="AK17" s="79"/>
      <c r="AL17" s="79"/>
      <c r="AM17" s="79"/>
      <c r="AN17" s="79"/>
      <c r="AO17" s="79"/>
      <c r="AP17" s="79"/>
      <c r="AQ17" s="79"/>
      <c r="AR17" s="80"/>
      <c r="AS17" s="81"/>
      <c r="AT17" s="81"/>
      <c r="AU17" s="81"/>
      <c r="AV17" s="81"/>
      <c r="AW17" s="81"/>
      <c r="AX17" s="81"/>
      <c r="AY17" s="81"/>
      <c r="AZ17" s="81"/>
      <c r="BA17" s="81" t="s">
        <v>41</v>
      </c>
      <c r="BB17" s="81"/>
      <c r="BC17" s="81"/>
      <c r="BD17" s="261">
        <f>SUM(BD14:BD16)</f>
        <v>98</v>
      </c>
      <c r="BE17" s="261">
        <f t="shared" ref="BE17:BK17" si="0">SUM(BE14:BE16)</f>
        <v>4</v>
      </c>
      <c r="BF17" s="261">
        <f t="shared" si="0"/>
        <v>6</v>
      </c>
      <c r="BG17" s="261">
        <f t="shared" si="0"/>
        <v>4</v>
      </c>
      <c r="BH17" s="261">
        <f t="shared" si="0"/>
        <v>5</v>
      </c>
      <c r="BI17" s="261">
        <f t="shared" si="0"/>
        <v>6</v>
      </c>
      <c r="BJ17" s="261">
        <f t="shared" si="0"/>
        <v>22</v>
      </c>
      <c r="BK17" s="300">
        <f t="shared" si="0"/>
        <v>145</v>
      </c>
    </row>
    <row r="18" spans="2:65" ht="14.25">
      <c r="B18" s="82"/>
      <c r="C18" s="82"/>
      <c r="D18" s="82"/>
      <c r="E18" s="254"/>
      <c r="F18" s="254"/>
      <c r="G18" s="254"/>
      <c r="H18" s="334"/>
      <c r="I18" s="334"/>
      <c r="J18" s="334"/>
      <c r="K18" s="254"/>
      <c r="L18" s="254"/>
      <c r="M18" s="254"/>
      <c r="N18" s="255"/>
      <c r="O18" s="256"/>
      <c r="P18" s="255"/>
      <c r="Q18" s="254"/>
      <c r="R18" s="254"/>
      <c r="S18" s="254"/>
      <c r="T18" s="255"/>
      <c r="U18" s="256"/>
      <c r="V18" s="255"/>
      <c r="W18" s="254"/>
      <c r="X18" s="254"/>
      <c r="Y18" s="254"/>
      <c r="Z18" s="255"/>
      <c r="AA18" s="256"/>
      <c r="AB18" s="255"/>
      <c r="AC18" s="254"/>
      <c r="AD18" s="254"/>
      <c r="AE18" s="254"/>
      <c r="AF18" s="334"/>
      <c r="AG18" s="334"/>
      <c r="AH18" s="334"/>
      <c r="AI18" s="254"/>
      <c r="AJ18" s="254"/>
      <c r="AK18" s="254"/>
      <c r="AL18" s="334"/>
      <c r="AM18" s="334"/>
      <c r="AN18" s="334"/>
      <c r="AO18" s="254"/>
      <c r="AP18" s="254"/>
      <c r="AQ18" s="254"/>
      <c r="AR18" s="334"/>
      <c r="AS18" s="334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4"/>
      <c r="BE18" s="254"/>
      <c r="BF18" s="254"/>
      <c r="BG18" s="254"/>
      <c r="BH18" s="254"/>
      <c r="BI18" s="254"/>
      <c r="BJ18" s="257"/>
      <c r="BK18" s="254"/>
      <c r="BL18" s="258"/>
      <c r="BM18" s="258"/>
    </row>
    <row r="19" spans="2:65">
      <c r="B19" s="84"/>
      <c r="C19" s="83"/>
      <c r="D19" s="80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8"/>
      <c r="Q19" s="254"/>
      <c r="R19" s="254"/>
      <c r="S19" s="254"/>
      <c r="T19" s="254"/>
      <c r="U19" s="254"/>
      <c r="V19" s="257"/>
      <c r="W19" s="254"/>
      <c r="X19" s="254"/>
      <c r="Y19" s="254"/>
      <c r="Z19" s="254"/>
      <c r="AA19" s="254"/>
      <c r="AB19" s="257"/>
      <c r="AC19" s="254"/>
      <c r="AD19" s="254"/>
      <c r="AE19" s="254"/>
      <c r="AF19" s="254"/>
      <c r="AG19" s="254"/>
      <c r="AH19" s="257"/>
      <c r="AI19" s="254"/>
      <c r="AJ19" s="254"/>
      <c r="AK19" s="254"/>
      <c r="AL19" s="254"/>
      <c r="AM19" s="254"/>
      <c r="AN19" s="257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8"/>
      <c r="BM19" s="258"/>
    </row>
    <row r="20" spans="2:65">
      <c r="B20" s="84"/>
      <c r="C20" s="302"/>
      <c r="D20" s="303"/>
      <c r="E20" s="304"/>
      <c r="F20" s="304"/>
      <c r="G20" s="304"/>
      <c r="H20" s="304"/>
      <c r="I20" s="301" t="s">
        <v>212</v>
      </c>
      <c r="J20" s="304"/>
      <c r="K20" s="304"/>
      <c r="L20" s="304"/>
      <c r="M20" s="304"/>
      <c r="N20" s="304"/>
      <c r="O20" s="301" t="s">
        <v>213</v>
      </c>
      <c r="P20" s="305"/>
      <c r="Q20" s="304"/>
      <c r="R20" s="304"/>
      <c r="S20" s="304"/>
      <c r="T20" s="304"/>
      <c r="U20" s="304"/>
      <c r="V20" s="301" t="s">
        <v>211</v>
      </c>
      <c r="W20" s="304"/>
      <c r="X20" s="304"/>
      <c r="Y20" s="304"/>
      <c r="Z20" s="304"/>
      <c r="AA20" s="304"/>
      <c r="AB20" s="304"/>
      <c r="AC20" s="306" t="s">
        <v>36</v>
      </c>
      <c r="AD20" s="304"/>
      <c r="AE20" s="304"/>
      <c r="AF20" s="304"/>
      <c r="AG20" s="304"/>
      <c r="AH20" s="304"/>
      <c r="AI20" s="304"/>
      <c r="AJ20" s="304"/>
      <c r="AK20" s="301" t="s">
        <v>210</v>
      </c>
      <c r="AL20" s="304"/>
      <c r="AM20" s="304"/>
      <c r="AN20" s="304"/>
      <c r="AO20" s="304"/>
      <c r="AP20" s="304"/>
      <c r="AQ20" s="304"/>
      <c r="AR20" s="301" t="s">
        <v>37</v>
      </c>
      <c r="AS20" s="304"/>
      <c r="AT20" s="304"/>
      <c r="AU20" s="304"/>
      <c r="AV20" s="304"/>
      <c r="AW20" s="304"/>
      <c r="AX20" s="304"/>
      <c r="AY20" s="30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8"/>
      <c r="BM20" s="258"/>
    </row>
    <row r="21" spans="2:65" ht="14.25">
      <c r="E21" s="258"/>
      <c r="F21" s="254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9"/>
      <c r="AD21" s="259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9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4"/>
      <c r="BF21" s="258"/>
      <c r="BG21" s="258"/>
      <c r="BH21" s="258"/>
      <c r="BI21" s="258"/>
      <c r="BJ21" s="258"/>
      <c r="BK21" s="258"/>
      <c r="BL21" s="258"/>
      <c r="BM21" s="258"/>
    </row>
    <row r="22" spans="2:65" ht="14.25"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9"/>
      <c r="AD22" s="259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9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</row>
    <row r="23" spans="2:65" ht="14.25"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9"/>
      <c r="AD23" s="259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 t="s">
        <v>42</v>
      </c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</row>
    <row r="24" spans="2:65" ht="14.25"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9"/>
      <c r="AD24" s="259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</row>
    <row r="25" spans="2:65" ht="14.25"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9"/>
      <c r="AD25" s="259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</row>
    <row r="26" spans="2:65" ht="14.25"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9"/>
      <c r="AD26" s="259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</row>
    <row r="27" spans="2:65" ht="14.25"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9"/>
      <c r="AD27" s="259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</row>
    <row r="28" spans="2:65" ht="14.25"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9"/>
      <c r="AD28" s="259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</row>
    <row r="29" spans="2:65"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60"/>
      <c r="AD29" s="260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</row>
    <row r="30" spans="2:65"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</row>
    <row r="31" spans="2:65"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</row>
    <row r="32" spans="2:65"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</row>
    <row r="33" spans="5:65"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</row>
    <row r="34" spans="5:65"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</row>
    <row r="35" spans="5:65"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</row>
    <row r="36" spans="5:65"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</row>
    <row r="37" spans="5:65"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</row>
    <row r="38" spans="5:65"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</row>
    <row r="39" spans="5:65"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</row>
    <row r="40" spans="5:65"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</row>
    <row r="41" spans="5:65"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</row>
    <row r="42" spans="5:65"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</row>
    <row r="43" spans="5:65"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</row>
    <row r="44" spans="5:65"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</row>
    <row r="45" spans="5:65"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</row>
    <row r="46" spans="5:65"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</row>
    <row r="47" spans="5:65"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</row>
    <row r="48" spans="5:65"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</row>
    <row r="49" spans="5:65"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</row>
    <row r="50" spans="5:65"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</row>
    <row r="51" spans="5:65"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</row>
    <row r="52" spans="5:65"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</row>
    <row r="53" spans="5:65"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258"/>
      <c r="BK53" s="258"/>
      <c r="BL53" s="258"/>
      <c r="BM53" s="258"/>
    </row>
    <row r="54" spans="5:65"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G54" s="258"/>
      <c r="BH54" s="258"/>
      <c r="BI54" s="258"/>
      <c r="BJ54" s="258"/>
      <c r="BK54" s="258"/>
      <c r="BL54" s="258"/>
      <c r="BM54" s="258"/>
    </row>
    <row r="55" spans="5:65"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8"/>
      <c r="BK55" s="258"/>
      <c r="BL55" s="258"/>
      <c r="BM55" s="258"/>
    </row>
    <row r="56" spans="5:65"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8"/>
      <c r="BK56" s="258"/>
      <c r="BL56" s="258"/>
      <c r="BM56" s="258"/>
    </row>
    <row r="57" spans="5:65"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8"/>
      <c r="BE57" s="258"/>
      <c r="BF57" s="258"/>
      <c r="BG57" s="258"/>
      <c r="BH57" s="258"/>
      <c r="BI57" s="258"/>
      <c r="BJ57" s="258"/>
      <c r="BK57" s="258"/>
      <c r="BL57" s="258"/>
      <c r="BM57" s="258"/>
    </row>
    <row r="58" spans="5:65"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8"/>
      <c r="BG58" s="258"/>
      <c r="BH58" s="258"/>
      <c r="BI58" s="258"/>
      <c r="BJ58" s="258"/>
      <c r="BK58" s="258"/>
      <c r="BL58" s="258"/>
      <c r="BM58" s="258"/>
    </row>
    <row r="59" spans="5:65"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</row>
    <row r="60" spans="5:65"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258"/>
      <c r="BC60" s="258"/>
      <c r="BD60" s="258"/>
      <c r="BE60" s="258"/>
      <c r="BF60" s="258"/>
      <c r="BG60" s="258"/>
      <c r="BH60" s="258"/>
      <c r="BI60" s="258"/>
      <c r="BJ60" s="258"/>
      <c r="BK60" s="258"/>
      <c r="BL60" s="258"/>
      <c r="BM60" s="258"/>
    </row>
    <row r="61" spans="5:65"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  <c r="BI61" s="258"/>
      <c r="BJ61" s="258"/>
      <c r="BK61" s="258"/>
      <c r="BL61" s="258"/>
      <c r="BM61" s="258"/>
    </row>
    <row r="62" spans="5:65"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258"/>
      <c r="BJ62" s="258"/>
      <c r="BK62" s="258"/>
      <c r="BL62" s="258"/>
      <c r="BM62" s="258"/>
    </row>
    <row r="63" spans="5:65"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258"/>
      <c r="BJ63" s="258"/>
      <c r="BK63" s="258"/>
      <c r="BL63" s="258"/>
      <c r="BM63" s="258"/>
    </row>
    <row r="64" spans="5:65"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258"/>
    </row>
    <row r="65" spans="5:65"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8"/>
      <c r="BM65" s="258"/>
    </row>
    <row r="66" spans="5:65"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8"/>
      <c r="AJ66" s="258"/>
      <c r="AK66" s="258"/>
      <c r="AL66" s="258"/>
      <c r="AM66" s="258"/>
      <c r="AN66" s="258"/>
      <c r="AO66" s="258"/>
      <c r="AP66" s="258"/>
      <c r="AQ66" s="258"/>
      <c r="AR66" s="258"/>
      <c r="AS66" s="258"/>
      <c r="AT66" s="258"/>
      <c r="AU66" s="258"/>
      <c r="AV66" s="258"/>
      <c r="AW66" s="258"/>
      <c r="AX66" s="258"/>
      <c r="AY66" s="258"/>
      <c r="AZ66" s="258"/>
      <c r="BA66" s="258"/>
      <c r="BB66" s="258"/>
      <c r="BC66" s="258"/>
      <c r="BD66" s="258"/>
      <c r="BE66" s="258"/>
      <c r="BF66" s="258"/>
      <c r="BG66" s="258"/>
      <c r="BH66" s="258"/>
      <c r="BI66" s="258"/>
      <c r="BJ66" s="258"/>
      <c r="BK66" s="258"/>
      <c r="BL66" s="258"/>
      <c r="BM66" s="258"/>
    </row>
    <row r="67" spans="5:65"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8"/>
      <c r="AN67" s="258"/>
      <c r="AO67" s="258"/>
      <c r="AP67" s="258"/>
      <c r="AQ67" s="258"/>
      <c r="AR67" s="258"/>
      <c r="AS67" s="258"/>
      <c r="AT67" s="258"/>
      <c r="AU67" s="258"/>
      <c r="AV67" s="258"/>
      <c r="AW67" s="258"/>
      <c r="AX67" s="258"/>
      <c r="AY67" s="258"/>
      <c r="AZ67" s="258"/>
      <c r="BA67" s="258"/>
      <c r="BB67" s="258"/>
      <c r="BC67" s="258"/>
      <c r="BD67" s="258"/>
      <c r="BE67" s="258"/>
      <c r="BF67" s="258"/>
      <c r="BG67" s="258"/>
      <c r="BH67" s="258"/>
      <c r="BI67" s="258"/>
      <c r="BJ67" s="258"/>
      <c r="BK67" s="258"/>
      <c r="BL67" s="258"/>
      <c r="BM67" s="258"/>
    </row>
    <row r="68" spans="5:65"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  <c r="AM68" s="258"/>
      <c r="AN68" s="258"/>
      <c r="AO68" s="258"/>
      <c r="AP68" s="258"/>
      <c r="AQ68" s="258"/>
      <c r="AR68" s="258"/>
      <c r="AS68" s="258"/>
      <c r="AT68" s="258"/>
      <c r="AU68" s="258"/>
      <c r="AV68" s="258"/>
      <c r="AW68" s="258"/>
      <c r="AX68" s="258"/>
      <c r="AY68" s="258"/>
      <c r="AZ68" s="258"/>
      <c r="BA68" s="258"/>
      <c r="BB68" s="258"/>
      <c r="BC68" s="258"/>
      <c r="BD68" s="258"/>
      <c r="BE68" s="258"/>
      <c r="BF68" s="258"/>
      <c r="BG68" s="258"/>
      <c r="BH68" s="258"/>
      <c r="BI68" s="258"/>
      <c r="BJ68" s="258"/>
      <c r="BK68" s="258"/>
      <c r="BL68" s="258"/>
      <c r="BM68" s="258"/>
    </row>
    <row r="69" spans="5:65"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  <c r="BM69" s="258"/>
    </row>
    <row r="70" spans="5:65"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258"/>
      <c r="BG70" s="258"/>
      <c r="BH70" s="258"/>
      <c r="BI70" s="258"/>
      <c r="BJ70" s="258"/>
      <c r="BK70" s="258"/>
      <c r="BL70" s="258"/>
      <c r="BM70" s="258"/>
    </row>
    <row r="71" spans="5:65"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8"/>
      <c r="AT71" s="258"/>
      <c r="AU71" s="258"/>
      <c r="AV71" s="258"/>
      <c r="AW71" s="258"/>
      <c r="AX71" s="258"/>
      <c r="AY71" s="258"/>
      <c r="AZ71" s="258"/>
      <c r="BA71" s="258"/>
      <c r="BB71" s="258"/>
      <c r="BC71" s="258"/>
      <c r="BD71" s="258"/>
      <c r="BE71" s="258"/>
      <c r="BF71" s="258"/>
      <c r="BG71" s="258"/>
      <c r="BH71" s="258"/>
      <c r="BI71" s="258"/>
      <c r="BJ71" s="258"/>
      <c r="BK71" s="258"/>
      <c r="BL71" s="258"/>
      <c r="BM71" s="258"/>
    </row>
    <row r="72" spans="5:65"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8"/>
      <c r="AU72" s="258"/>
      <c r="AV72" s="258"/>
      <c r="AW72" s="258"/>
      <c r="AX72" s="258"/>
      <c r="AY72" s="258"/>
      <c r="AZ72" s="258"/>
      <c r="BA72" s="258"/>
      <c r="BB72" s="258"/>
      <c r="BC72" s="258"/>
      <c r="BD72" s="258"/>
      <c r="BE72" s="258"/>
      <c r="BF72" s="258"/>
      <c r="BG72" s="258"/>
      <c r="BH72" s="258"/>
      <c r="BI72" s="258"/>
      <c r="BJ72" s="258"/>
      <c r="BK72" s="258"/>
      <c r="BL72" s="258"/>
      <c r="BM72" s="258"/>
    </row>
    <row r="73" spans="5:65"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8"/>
      <c r="AG73" s="258"/>
      <c r="AH73" s="258"/>
      <c r="AI73" s="258"/>
      <c r="AJ73" s="258"/>
      <c r="AK73" s="258"/>
      <c r="AL73" s="258"/>
      <c r="AM73" s="258"/>
      <c r="AN73" s="258"/>
      <c r="AO73" s="258"/>
      <c r="AP73" s="258"/>
      <c r="AQ73" s="258"/>
      <c r="AR73" s="258"/>
      <c r="AS73" s="258"/>
      <c r="AT73" s="258"/>
      <c r="AU73" s="258"/>
      <c r="AV73" s="258"/>
      <c r="AW73" s="258"/>
      <c r="AX73" s="258"/>
      <c r="AY73" s="258"/>
      <c r="AZ73" s="258"/>
      <c r="BA73" s="258"/>
      <c r="BB73" s="258"/>
      <c r="BC73" s="258"/>
      <c r="BD73" s="258"/>
      <c r="BE73" s="258"/>
      <c r="BF73" s="258"/>
      <c r="BG73" s="258"/>
      <c r="BH73" s="258"/>
      <c r="BI73" s="258"/>
      <c r="BJ73" s="258"/>
      <c r="BK73" s="258"/>
      <c r="BL73" s="258"/>
      <c r="BM73" s="258"/>
    </row>
    <row r="74" spans="5:65"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58"/>
      <c r="AJ74" s="258"/>
      <c r="AK74" s="258"/>
      <c r="AL74" s="258"/>
      <c r="AM74" s="258"/>
      <c r="AN74" s="258"/>
      <c r="AO74" s="258"/>
      <c r="AP74" s="258"/>
      <c r="AQ74" s="258"/>
      <c r="AR74" s="258"/>
      <c r="AS74" s="258"/>
      <c r="AT74" s="258"/>
      <c r="AU74" s="258"/>
      <c r="AV74" s="258"/>
      <c r="AW74" s="258"/>
      <c r="AX74" s="258"/>
      <c r="AY74" s="258"/>
      <c r="AZ74" s="258"/>
      <c r="BA74" s="258"/>
      <c r="BB74" s="258"/>
      <c r="BC74" s="258"/>
      <c r="BD74" s="258"/>
      <c r="BE74" s="258"/>
      <c r="BF74" s="258"/>
      <c r="BG74" s="258"/>
      <c r="BH74" s="258"/>
      <c r="BI74" s="258"/>
      <c r="BJ74" s="258"/>
      <c r="BK74" s="258"/>
      <c r="BL74" s="258"/>
      <c r="BM74" s="258"/>
    </row>
    <row r="75" spans="5:65"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8"/>
      <c r="AJ75" s="258"/>
      <c r="AK75" s="258"/>
      <c r="AL75" s="258"/>
      <c r="AM75" s="258"/>
      <c r="AN75" s="258"/>
      <c r="AO75" s="258"/>
      <c r="AP75" s="258"/>
      <c r="AQ75" s="258"/>
      <c r="AR75" s="258"/>
      <c r="AS75" s="258"/>
      <c r="AT75" s="258"/>
      <c r="AU75" s="258"/>
      <c r="AV75" s="258"/>
      <c r="AW75" s="258"/>
      <c r="AX75" s="258"/>
      <c r="AY75" s="258"/>
      <c r="AZ75" s="258"/>
      <c r="BA75" s="258"/>
      <c r="BB75" s="258"/>
      <c r="BC75" s="258"/>
      <c r="BD75" s="258"/>
      <c r="BE75" s="258"/>
      <c r="BF75" s="258"/>
      <c r="BG75" s="258"/>
      <c r="BH75" s="258"/>
      <c r="BI75" s="258"/>
      <c r="BJ75" s="258"/>
      <c r="BK75" s="258"/>
      <c r="BL75" s="258"/>
      <c r="BM75" s="258"/>
    </row>
    <row r="76" spans="5:65"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258"/>
      <c r="AL76" s="258"/>
      <c r="AM76" s="258"/>
      <c r="AN76" s="258"/>
      <c r="AO76" s="258"/>
      <c r="AP76" s="258"/>
      <c r="AQ76" s="258"/>
      <c r="AR76" s="258"/>
      <c r="AS76" s="258"/>
      <c r="AT76" s="258"/>
      <c r="AU76" s="258"/>
      <c r="AV76" s="258"/>
      <c r="AW76" s="258"/>
      <c r="AX76" s="258"/>
      <c r="AY76" s="258"/>
      <c r="AZ76" s="258"/>
      <c r="BA76" s="258"/>
      <c r="BB76" s="258"/>
      <c r="BC76" s="258"/>
      <c r="BD76" s="258"/>
      <c r="BE76" s="258"/>
      <c r="BF76" s="258"/>
      <c r="BG76" s="258"/>
      <c r="BH76" s="258"/>
      <c r="BI76" s="258"/>
      <c r="BJ76" s="258"/>
      <c r="BK76" s="258"/>
      <c r="BL76" s="258"/>
      <c r="BM76" s="258"/>
    </row>
    <row r="77" spans="5:65"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58"/>
      <c r="AJ77" s="258"/>
      <c r="AK77" s="258"/>
      <c r="AL77" s="258"/>
      <c r="AM77" s="258"/>
      <c r="AN77" s="258"/>
      <c r="AO77" s="258"/>
      <c r="AP77" s="258"/>
      <c r="AQ77" s="258"/>
      <c r="AR77" s="258"/>
      <c r="AS77" s="258"/>
      <c r="AT77" s="258"/>
      <c r="AU77" s="258"/>
      <c r="AV77" s="258"/>
      <c r="AW77" s="258"/>
      <c r="AX77" s="258"/>
      <c r="AY77" s="258"/>
      <c r="AZ77" s="258"/>
      <c r="BA77" s="258"/>
      <c r="BB77" s="258"/>
      <c r="BC77" s="258"/>
      <c r="BD77" s="258"/>
      <c r="BE77" s="258"/>
      <c r="BF77" s="258"/>
      <c r="BG77" s="258"/>
      <c r="BH77" s="258"/>
      <c r="BI77" s="258"/>
      <c r="BJ77" s="258"/>
      <c r="BK77" s="258"/>
      <c r="BL77" s="258"/>
      <c r="BM77" s="258"/>
    </row>
    <row r="78" spans="5:65"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/>
      <c r="AK78" s="258"/>
      <c r="AL78" s="258"/>
      <c r="AM78" s="258"/>
      <c r="AN78" s="258"/>
      <c r="AO78" s="258"/>
      <c r="AP78" s="258"/>
      <c r="AQ78" s="258"/>
      <c r="AR78" s="258"/>
      <c r="AS78" s="258"/>
      <c r="AT78" s="258"/>
      <c r="AU78" s="258"/>
      <c r="AV78" s="258"/>
      <c r="AW78" s="258"/>
      <c r="AX78" s="258"/>
      <c r="AY78" s="258"/>
      <c r="AZ78" s="258"/>
      <c r="BA78" s="258"/>
      <c r="BB78" s="258"/>
      <c r="BC78" s="258"/>
      <c r="BD78" s="258"/>
      <c r="BE78" s="258"/>
      <c r="BF78" s="258"/>
      <c r="BG78" s="258"/>
      <c r="BH78" s="258"/>
      <c r="BI78" s="258"/>
      <c r="BJ78" s="258"/>
      <c r="BK78" s="258"/>
      <c r="BL78" s="258"/>
      <c r="BM78" s="258"/>
    </row>
    <row r="79" spans="5:65"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258"/>
      <c r="AL79" s="258"/>
      <c r="AM79" s="258"/>
      <c r="AN79" s="258"/>
      <c r="AO79" s="258"/>
      <c r="AP79" s="258"/>
      <c r="AQ79" s="258"/>
      <c r="AR79" s="258"/>
      <c r="AS79" s="258"/>
      <c r="AT79" s="258"/>
      <c r="AU79" s="258"/>
      <c r="AV79" s="258"/>
      <c r="AW79" s="258"/>
      <c r="AX79" s="258"/>
      <c r="AY79" s="258"/>
      <c r="AZ79" s="258"/>
      <c r="BA79" s="258"/>
      <c r="BB79" s="258"/>
      <c r="BC79" s="258"/>
      <c r="BD79" s="258"/>
      <c r="BE79" s="258"/>
      <c r="BF79" s="258"/>
      <c r="BG79" s="258"/>
      <c r="BH79" s="258"/>
      <c r="BI79" s="258"/>
      <c r="BJ79" s="258"/>
      <c r="BK79" s="258"/>
      <c r="BL79" s="258"/>
      <c r="BM79" s="258"/>
    </row>
    <row r="80" spans="5:65"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258"/>
      <c r="AI80" s="258"/>
      <c r="AJ80" s="258"/>
      <c r="AK80" s="258"/>
      <c r="AL80" s="258"/>
      <c r="AM80" s="258"/>
      <c r="AN80" s="258"/>
      <c r="AO80" s="258"/>
      <c r="AP80" s="258"/>
      <c r="AQ80" s="258"/>
      <c r="AR80" s="258"/>
      <c r="AS80" s="258"/>
      <c r="AT80" s="258"/>
      <c r="AU80" s="258"/>
      <c r="AV80" s="258"/>
      <c r="AW80" s="258"/>
      <c r="AX80" s="258"/>
      <c r="AY80" s="258"/>
      <c r="AZ80" s="258"/>
      <c r="BA80" s="258"/>
      <c r="BB80" s="258"/>
      <c r="BC80" s="258"/>
      <c r="BD80" s="258"/>
      <c r="BE80" s="258"/>
      <c r="BF80" s="258"/>
      <c r="BG80" s="258"/>
      <c r="BH80" s="258"/>
      <c r="BI80" s="258"/>
      <c r="BJ80" s="258"/>
      <c r="BK80" s="258"/>
      <c r="BL80" s="258"/>
      <c r="BM80" s="258"/>
    </row>
    <row r="81" spans="5:65"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8"/>
      <c r="AG81" s="258"/>
      <c r="AH81" s="258"/>
      <c r="AI81" s="258"/>
      <c r="AJ81" s="258"/>
      <c r="AK81" s="258"/>
      <c r="AL81" s="258"/>
      <c r="AM81" s="258"/>
      <c r="AN81" s="258"/>
      <c r="AO81" s="258"/>
      <c r="AP81" s="258"/>
      <c r="AQ81" s="258"/>
      <c r="AR81" s="258"/>
      <c r="AS81" s="258"/>
      <c r="AT81" s="258"/>
      <c r="AU81" s="258"/>
      <c r="AV81" s="258"/>
      <c r="AW81" s="258"/>
      <c r="AX81" s="258"/>
      <c r="AY81" s="258"/>
      <c r="AZ81" s="258"/>
      <c r="BA81" s="258"/>
      <c r="BB81" s="258"/>
      <c r="BC81" s="258"/>
      <c r="BD81" s="258"/>
      <c r="BE81" s="258"/>
      <c r="BF81" s="258"/>
      <c r="BG81" s="258"/>
      <c r="BH81" s="258"/>
      <c r="BI81" s="258"/>
      <c r="BJ81" s="258"/>
      <c r="BK81" s="258"/>
      <c r="BL81" s="258"/>
      <c r="BM81" s="258"/>
    </row>
    <row r="82" spans="5:65"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8"/>
      <c r="AK82" s="258"/>
      <c r="AL82" s="258"/>
      <c r="AM82" s="258"/>
      <c r="AN82" s="258"/>
      <c r="AO82" s="258"/>
      <c r="AP82" s="258"/>
      <c r="AQ82" s="258"/>
      <c r="AR82" s="258"/>
      <c r="AS82" s="258"/>
      <c r="AT82" s="258"/>
      <c r="AU82" s="258"/>
      <c r="AV82" s="258"/>
      <c r="AW82" s="258"/>
      <c r="AX82" s="258"/>
      <c r="AY82" s="258"/>
      <c r="AZ82" s="258"/>
      <c r="BA82" s="258"/>
      <c r="BB82" s="258"/>
      <c r="BC82" s="258"/>
      <c r="BD82" s="258"/>
      <c r="BE82" s="258"/>
      <c r="BF82" s="258"/>
      <c r="BG82" s="258"/>
      <c r="BH82" s="258"/>
      <c r="BI82" s="258"/>
      <c r="BJ82" s="258"/>
      <c r="BK82" s="258"/>
      <c r="BL82" s="258"/>
      <c r="BM82" s="258"/>
    </row>
    <row r="83" spans="5:65"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8"/>
      <c r="AK83" s="258"/>
      <c r="AL83" s="258"/>
      <c r="AM83" s="258"/>
      <c r="AN83" s="258"/>
      <c r="AO83" s="258"/>
      <c r="AP83" s="258"/>
      <c r="AQ83" s="258"/>
      <c r="AR83" s="258"/>
      <c r="AS83" s="258"/>
      <c r="AT83" s="258"/>
      <c r="AU83" s="258"/>
      <c r="AV83" s="258"/>
      <c r="AW83" s="258"/>
      <c r="AX83" s="258"/>
      <c r="AY83" s="258"/>
      <c r="AZ83" s="258"/>
      <c r="BA83" s="258"/>
      <c r="BB83" s="258"/>
      <c r="BC83" s="258"/>
      <c r="BD83" s="258"/>
      <c r="BE83" s="258"/>
      <c r="BF83" s="258"/>
      <c r="BG83" s="258"/>
      <c r="BH83" s="258"/>
      <c r="BI83" s="258"/>
      <c r="BJ83" s="258"/>
      <c r="BK83" s="258"/>
      <c r="BL83" s="258"/>
      <c r="BM83" s="258"/>
    </row>
    <row r="84" spans="5:65"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8"/>
      <c r="AK84" s="258"/>
      <c r="AL84" s="258"/>
      <c r="AM84" s="258"/>
      <c r="AN84" s="258"/>
      <c r="AO84" s="258"/>
      <c r="AP84" s="258"/>
      <c r="AQ84" s="258"/>
      <c r="AR84" s="258"/>
      <c r="AS84" s="258"/>
      <c r="AT84" s="258"/>
      <c r="AU84" s="258"/>
      <c r="AV84" s="258"/>
      <c r="AW84" s="258"/>
      <c r="AX84" s="258"/>
      <c r="AY84" s="258"/>
      <c r="AZ84" s="258"/>
      <c r="BA84" s="258"/>
      <c r="BB84" s="258"/>
      <c r="BC84" s="258"/>
      <c r="BD84" s="258"/>
      <c r="BE84" s="258"/>
      <c r="BF84" s="258"/>
      <c r="BG84" s="258"/>
      <c r="BH84" s="258"/>
      <c r="BI84" s="258"/>
      <c r="BJ84" s="258"/>
      <c r="BK84" s="258"/>
      <c r="BL84" s="258"/>
      <c r="BM84" s="258"/>
    </row>
    <row r="85" spans="5:65"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  <c r="AP85" s="258"/>
      <c r="AQ85" s="258"/>
      <c r="AR85" s="258"/>
      <c r="AS85" s="258"/>
      <c r="AT85" s="258"/>
      <c r="AU85" s="258"/>
      <c r="AV85" s="258"/>
      <c r="AW85" s="258"/>
      <c r="AX85" s="258"/>
      <c r="AY85" s="258"/>
      <c r="AZ85" s="258"/>
      <c r="BA85" s="258"/>
      <c r="BB85" s="258"/>
      <c r="BC85" s="258"/>
      <c r="BD85" s="258"/>
      <c r="BE85" s="258"/>
      <c r="BF85" s="258"/>
      <c r="BG85" s="258"/>
      <c r="BH85" s="258"/>
      <c r="BI85" s="258"/>
      <c r="BJ85" s="258"/>
      <c r="BK85" s="258"/>
      <c r="BL85" s="258"/>
      <c r="BM85" s="258"/>
    </row>
    <row r="86" spans="5:65"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8"/>
      <c r="AC86" s="258"/>
      <c r="AD86" s="258"/>
      <c r="AE86" s="258"/>
      <c r="AF86" s="258"/>
      <c r="AG86" s="258"/>
      <c r="AH86" s="258"/>
      <c r="AI86" s="258"/>
      <c r="AJ86" s="258"/>
      <c r="AK86" s="258"/>
      <c r="AL86" s="258"/>
      <c r="AM86" s="258"/>
      <c r="AN86" s="258"/>
      <c r="AO86" s="258"/>
      <c r="AP86" s="258"/>
      <c r="AQ86" s="258"/>
      <c r="AR86" s="258"/>
      <c r="AS86" s="258"/>
      <c r="AT86" s="258"/>
      <c r="AU86" s="258"/>
      <c r="AV86" s="258"/>
      <c r="AW86" s="258"/>
      <c r="AX86" s="258"/>
      <c r="AY86" s="258"/>
      <c r="AZ86" s="258"/>
      <c r="BA86" s="258"/>
      <c r="BB86" s="258"/>
      <c r="BC86" s="258"/>
      <c r="BD86" s="258"/>
      <c r="BE86" s="258"/>
      <c r="BF86" s="258"/>
      <c r="BG86" s="258"/>
      <c r="BH86" s="258"/>
      <c r="BI86" s="258"/>
      <c r="BJ86" s="258"/>
      <c r="BK86" s="258"/>
      <c r="BL86" s="258"/>
      <c r="BM86" s="258"/>
    </row>
    <row r="87" spans="5:65"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  <c r="AH87" s="258"/>
      <c r="AI87" s="258"/>
      <c r="AJ87" s="258"/>
      <c r="AK87" s="258"/>
      <c r="AL87" s="258"/>
      <c r="AM87" s="258"/>
      <c r="AN87" s="258"/>
      <c r="AO87" s="258"/>
      <c r="AP87" s="258"/>
      <c r="AQ87" s="258"/>
      <c r="AR87" s="258"/>
      <c r="AS87" s="258"/>
      <c r="AT87" s="258"/>
      <c r="AU87" s="258"/>
      <c r="AV87" s="258"/>
      <c r="AW87" s="258"/>
      <c r="AX87" s="258"/>
      <c r="AY87" s="258"/>
      <c r="AZ87" s="258"/>
      <c r="BA87" s="258"/>
      <c r="BB87" s="258"/>
      <c r="BC87" s="258"/>
      <c r="BD87" s="258"/>
      <c r="BE87" s="258"/>
      <c r="BF87" s="258"/>
      <c r="BG87" s="258"/>
      <c r="BH87" s="258"/>
      <c r="BI87" s="258"/>
      <c r="BJ87" s="258"/>
      <c r="BK87" s="258"/>
      <c r="BL87" s="258"/>
      <c r="BM87" s="258"/>
    </row>
    <row r="88" spans="5:65"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58"/>
      <c r="AD88" s="258"/>
      <c r="AE88" s="258"/>
      <c r="AF88" s="258"/>
      <c r="AG88" s="258"/>
      <c r="AH88" s="258"/>
      <c r="AI88" s="258"/>
      <c r="AJ88" s="258"/>
      <c r="AK88" s="258"/>
      <c r="AL88" s="258"/>
      <c r="AM88" s="258"/>
      <c r="AN88" s="258"/>
      <c r="AO88" s="258"/>
      <c r="AP88" s="258"/>
      <c r="AQ88" s="258"/>
      <c r="AR88" s="258"/>
      <c r="AS88" s="258"/>
      <c r="AT88" s="258"/>
      <c r="AU88" s="258"/>
      <c r="AV88" s="258"/>
      <c r="AW88" s="258"/>
      <c r="AX88" s="258"/>
      <c r="AY88" s="258"/>
      <c r="AZ88" s="258"/>
      <c r="BA88" s="258"/>
      <c r="BB88" s="258"/>
      <c r="BC88" s="258"/>
      <c r="BD88" s="258"/>
      <c r="BE88" s="258"/>
      <c r="BF88" s="258"/>
      <c r="BG88" s="258"/>
      <c r="BH88" s="258"/>
      <c r="BI88" s="258"/>
      <c r="BJ88" s="258"/>
      <c r="BK88" s="258"/>
      <c r="BL88" s="258"/>
      <c r="BM88" s="258"/>
    </row>
    <row r="89" spans="5:65"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/>
      <c r="AK89" s="258"/>
      <c r="AL89" s="258"/>
      <c r="AM89" s="258"/>
      <c r="AN89" s="258"/>
      <c r="AO89" s="258"/>
      <c r="AP89" s="258"/>
      <c r="AQ89" s="258"/>
      <c r="AR89" s="258"/>
      <c r="AS89" s="258"/>
      <c r="AT89" s="258"/>
      <c r="AU89" s="258"/>
      <c r="AV89" s="258"/>
      <c r="AW89" s="258"/>
      <c r="AX89" s="258"/>
      <c r="AY89" s="258"/>
      <c r="AZ89" s="258"/>
      <c r="BA89" s="258"/>
      <c r="BB89" s="258"/>
      <c r="BC89" s="258"/>
      <c r="BD89" s="258"/>
      <c r="BE89" s="258"/>
      <c r="BF89" s="258"/>
      <c r="BG89" s="258"/>
      <c r="BH89" s="258"/>
      <c r="BI89" s="258"/>
      <c r="BJ89" s="258"/>
      <c r="BK89" s="258"/>
      <c r="BL89" s="258"/>
      <c r="BM89" s="258"/>
    </row>
    <row r="90" spans="5:65"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  <c r="AJ90" s="258"/>
      <c r="AK90" s="258"/>
      <c r="AL90" s="258"/>
      <c r="AM90" s="258"/>
      <c r="AN90" s="258"/>
      <c r="AO90" s="258"/>
      <c r="AP90" s="258"/>
      <c r="AQ90" s="258"/>
      <c r="AR90" s="258"/>
      <c r="AS90" s="258"/>
      <c r="AT90" s="258"/>
      <c r="AU90" s="258"/>
      <c r="AV90" s="258"/>
      <c r="AW90" s="258"/>
      <c r="AX90" s="258"/>
      <c r="AY90" s="258"/>
      <c r="AZ90" s="258"/>
      <c r="BA90" s="258"/>
      <c r="BB90" s="258"/>
      <c r="BC90" s="258"/>
      <c r="BD90" s="258"/>
      <c r="BE90" s="258"/>
      <c r="BF90" s="258"/>
      <c r="BG90" s="258"/>
      <c r="BH90" s="258"/>
      <c r="BI90" s="258"/>
      <c r="BJ90" s="258"/>
      <c r="BK90" s="258"/>
      <c r="BL90" s="258"/>
      <c r="BM90" s="258"/>
    </row>
    <row r="91" spans="5:65"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/>
      <c r="AK91" s="258"/>
      <c r="AL91" s="258"/>
      <c r="AM91" s="258"/>
      <c r="AN91" s="258"/>
      <c r="AO91" s="258"/>
      <c r="AP91" s="258"/>
      <c r="AQ91" s="258"/>
      <c r="AR91" s="258"/>
      <c r="AS91" s="258"/>
      <c r="AT91" s="258"/>
      <c r="AU91" s="258"/>
      <c r="AV91" s="258"/>
      <c r="AW91" s="258"/>
      <c r="AX91" s="258"/>
      <c r="AY91" s="258"/>
      <c r="AZ91" s="258"/>
      <c r="BA91" s="258"/>
      <c r="BB91" s="258"/>
      <c r="BC91" s="258"/>
      <c r="BD91" s="258"/>
      <c r="BE91" s="258"/>
      <c r="BF91" s="258"/>
      <c r="BG91" s="258"/>
      <c r="BH91" s="258"/>
      <c r="BI91" s="258"/>
      <c r="BJ91" s="258"/>
      <c r="BK91" s="258"/>
      <c r="BL91" s="258"/>
      <c r="BM91" s="258"/>
    </row>
    <row r="92" spans="5:65"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258"/>
      <c r="AL92" s="258"/>
      <c r="AM92" s="258"/>
      <c r="AN92" s="258"/>
      <c r="AO92" s="258"/>
      <c r="AP92" s="258"/>
      <c r="AQ92" s="258"/>
      <c r="AR92" s="258"/>
      <c r="AS92" s="258"/>
      <c r="AT92" s="258"/>
      <c r="AU92" s="258"/>
      <c r="AV92" s="258"/>
      <c r="AW92" s="258"/>
      <c r="AX92" s="258"/>
      <c r="AY92" s="258"/>
      <c r="AZ92" s="258"/>
      <c r="BA92" s="258"/>
      <c r="BB92" s="258"/>
      <c r="BC92" s="258"/>
      <c r="BD92" s="258"/>
      <c r="BE92" s="258"/>
      <c r="BF92" s="258"/>
      <c r="BG92" s="258"/>
      <c r="BH92" s="258"/>
      <c r="BI92" s="258"/>
      <c r="BJ92" s="258"/>
      <c r="BK92" s="258"/>
      <c r="BL92" s="258"/>
      <c r="BM92" s="258"/>
    </row>
    <row r="93" spans="5:65"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/>
      <c r="AJ93" s="258"/>
      <c r="AK93" s="258"/>
      <c r="AL93" s="258"/>
      <c r="AM93" s="258"/>
      <c r="AN93" s="258"/>
      <c r="AO93" s="258"/>
      <c r="AP93" s="258"/>
      <c r="AQ93" s="258"/>
      <c r="AR93" s="258"/>
      <c r="AS93" s="258"/>
      <c r="AT93" s="258"/>
      <c r="AU93" s="258"/>
      <c r="AV93" s="258"/>
      <c r="AW93" s="258"/>
      <c r="AX93" s="258"/>
      <c r="AY93" s="258"/>
      <c r="AZ93" s="258"/>
      <c r="BA93" s="258"/>
      <c r="BB93" s="258"/>
      <c r="BC93" s="258"/>
      <c r="BD93" s="258"/>
      <c r="BE93" s="258"/>
      <c r="BF93" s="258"/>
      <c r="BG93" s="258"/>
      <c r="BH93" s="258"/>
      <c r="BI93" s="258"/>
      <c r="BJ93" s="258"/>
      <c r="BK93" s="258"/>
      <c r="BL93" s="258"/>
      <c r="BM93" s="258"/>
    </row>
    <row r="94" spans="5:65"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58"/>
      <c r="Y94" s="258"/>
      <c r="Z94" s="258"/>
      <c r="AA94" s="258"/>
      <c r="AB94" s="258"/>
      <c r="AC94" s="258"/>
      <c r="AD94" s="258"/>
      <c r="AE94" s="258"/>
      <c r="AF94" s="258"/>
      <c r="AG94" s="258"/>
      <c r="AH94" s="258"/>
      <c r="AI94" s="258"/>
      <c r="AJ94" s="258"/>
      <c r="AK94" s="258"/>
      <c r="AL94" s="258"/>
      <c r="AM94" s="258"/>
      <c r="AN94" s="258"/>
      <c r="AO94" s="258"/>
      <c r="AP94" s="258"/>
      <c r="AQ94" s="258"/>
      <c r="AR94" s="258"/>
      <c r="AS94" s="258"/>
      <c r="AT94" s="258"/>
      <c r="AU94" s="258"/>
      <c r="AV94" s="258"/>
      <c r="AW94" s="258"/>
      <c r="AX94" s="258"/>
      <c r="AY94" s="258"/>
      <c r="AZ94" s="258"/>
      <c r="BA94" s="258"/>
      <c r="BB94" s="258"/>
      <c r="BC94" s="258"/>
      <c r="BD94" s="258"/>
      <c r="BE94" s="258"/>
      <c r="BF94" s="258"/>
      <c r="BG94" s="258"/>
      <c r="BH94" s="258"/>
      <c r="BI94" s="258"/>
      <c r="BJ94" s="258"/>
      <c r="BK94" s="258"/>
      <c r="BL94" s="258"/>
      <c r="BM94" s="258"/>
    </row>
    <row r="95" spans="5:65"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8"/>
      <c r="AH95" s="258"/>
      <c r="AI95" s="258"/>
      <c r="AJ95" s="258"/>
      <c r="AK95" s="258"/>
      <c r="AL95" s="258"/>
      <c r="AM95" s="258"/>
      <c r="AN95" s="258"/>
      <c r="AO95" s="258"/>
      <c r="AP95" s="258"/>
      <c r="AQ95" s="258"/>
      <c r="AR95" s="258"/>
      <c r="AS95" s="258"/>
      <c r="AT95" s="258"/>
      <c r="AU95" s="258"/>
      <c r="AV95" s="258"/>
      <c r="AW95" s="258"/>
      <c r="AX95" s="258"/>
      <c r="AY95" s="258"/>
      <c r="AZ95" s="258"/>
      <c r="BA95" s="258"/>
      <c r="BB95" s="258"/>
      <c r="BC95" s="258"/>
      <c r="BD95" s="258"/>
      <c r="BE95" s="258"/>
      <c r="BF95" s="258"/>
      <c r="BG95" s="258"/>
      <c r="BH95" s="258"/>
      <c r="BI95" s="258"/>
      <c r="BJ95" s="258"/>
      <c r="BK95" s="258"/>
      <c r="BL95" s="258"/>
      <c r="BM95" s="258"/>
    </row>
    <row r="96" spans="5:65"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  <c r="AF96" s="258"/>
      <c r="AG96" s="258"/>
      <c r="AH96" s="258"/>
      <c r="AI96" s="258"/>
      <c r="AJ96" s="258"/>
      <c r="AK96" s="258"/>
      <c r="AL96" s="258"/>
      <c r="AM96" s="258"/>
      <c r="AN96" s="258"/>
      <c r="AO96" s="258"/>
      <c r="AP96" s="258"/>
      <c r="AQ96" s="258"/>
      <c r="AR96" s="258"/>
      <c r="AS96" s="258"/>
      <c r="AT96" s="258"/>
      <c r="AU96" s="258"/>
      <c r="AV96" s="258"/>
      <c r="AW96" s="258"/>
      <c r="AX96" s="258"/>
      <c r="AY96" s="258"/>
      <c r="AZ96" s="258"/>
      <c r="BA96" s="258"/>
      <c r="BB96" s="258"/>
      <c r="BC96" s="258"/>
      <c r="BD96" s="258"/>
      <c r="BE96" s="258"/>
      <c r="BF96" s="258"/>
      <c r="BG96" s="258"/>
      <c r="BH96" s="258"/>
      <c r="BI96" s="258"/>
      <c r="BJ96" s="258"/>
      <c r="BK96" s="258"/>
      <c r="BL96" s="258"/>
      <c r="BM96" s="258"/>
    </row>
    <row r="97" spans="5:65"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8"/>
      <c r="AH97" s="258"/>
      <c r="AI97" s="258"/>
      <c r="AJ97" s="258"/>
      <c r="AK97" s="258"/>
      <c r="AL97" s="258"/>
      <c r="AM97" s="258"/>
      <c r="AN97" s="258"/>
      <c r="AO97" s="258"/>
      <c r="AP97" s="258"/>
      <c r="AQ97" s="258"/>
      <c r="AR97" s="258"/>
      <c r="AS97" s="258"/>
      <c r="AT97" s="258"/>
      <c r="AU97" s="258"/>
      <c r="AV97" s="258"/>
      <c r="AW97" s="258"/>
      <c r="AX97" s="258"/>
      <c r="AY97" s="258"/>
      <c r="AZ97" s="258"/>
      <c r="BA97" s="258"/>
      <c r="BB97" s="258"/>
      <c r="BC97" s="258"/>
      <c r="BD97" s="258"/>
      <c r="BE97" s="258"/>
      <c r="BF97" s="258"/>
      <c r="BG97" s="258"/>
      <c r="BH97" s="258"/>
      <c r="BI97" s="258"/>
      <c r="BJ97" s="258"/>
      <c r="BK97" s="258"/>
      <c r="BL97" s="258"/>
      <c r="BM97" s="258"/>
    </row>
    <row r="98" spans="5:65"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258"/>
      <c r="AC98" s="258"/>
      <c r="AD98" s="258"/>
      <c r="AE98" s="258"/>
      <c r="AF98" s="258"/>
      <c r="AG98" s="258"/>
      <c r="AH98" s="258"/>
      <c r="AI98" s="258"/>
      <c r="AJ98" s="258"/>
      <c r="AK98" s="258"/>
      <c r="AL98" s="258"/>
      <c r="AM98" s="258"/>
      <c r="AN98" s="258"/>
      <c r="AO98" s="258"/>
      <c r="AP98" s="258"/>
      <c r="AQ98" s="258"/>
      <c r="AR98" s="258"/>
      <c r="AS98" s="258"/>
      <c r="AT98" s="258"/>
      <c r="AU98" s="258"/>
      <c r="AV98" s="258"/>
      <c r="AW98" s="258"/>
      <c r="AX98" s="258"/>
      <c r="AY98" s="258"/>
      <c r="AZ98" s="258"/>
      <c r="BA98" s="258"/>
      <c r="BB98" s="258"/>
      <c r="BC98" s="258"/>
      <c r="BD98" s="258"/>
      <c r="BE98" s="258"/>
      <c r="BF98" s="258"/>
      <c r="BG98" s="258"/>
      <c r="BH98" s="258"/>
      <c r="BI98" s="258"/>
      <c r="BJ98" s="258"/>
      <c r="BK98" s="258"/>
      <c r="BL98" s="258"/>
      <c r="BM98" s="258"/>
    </row>
    <row r="99" spans="5:65"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8"/>
      <c r="AG99" s="258"/>
      <c r="AH99" s="258"/>
      <c r="AI99" s="258"/>
      <c r="AJ99" s="258"/>
      <c r="AK99" s="258"/>
      <c r="AL99" s="258"/>
      <c r="AM99" s="258"/>
      <c r="AN99" s="258"/>
      <c r="AO99" s="258"/>
      <c r="AP99" s="258"/>
      <c r="AQ99" s="258"/>
      <c r="AR99" s="258"/>
      <c r="AS99" s="258"/>
      <c r="AT99" s="258"/>
      <c r="AU99" s="258"/>
      <c r="AV99" s="258"/>
      <c r="AW99" s="258"/>
      <c r="AX99" s="258"/>
      <c r="AY99" s="258"/>
      <c r="AZ99" s="258"/>
      <c r="BA99" s="258"/>
      <c r="BB99" s="258"/>
      <c r="BC99" s="258"/>
      <c r="BD99" s="258"/>
      <c r="BE99" s="258"/>
      <c r="BF99" s="258"/>
      <c r="BG99" s="258"/>
      <c r="BH99" s="258"/>
      <c r="BI99" s="258"/>
      <c r="BJ99" s="258"/>
      <c r="BK99" s="258"/>
      <c r="BL99" s="258"/>
      <c r="BM99" s="258"/>
    </row>
    <row r="100" spans="5:65"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  <c r="AB100" s="258"/>
      <c r="AC100" s="258"/>
      <c r="AD100" s="258"/>
      <c r="AE100" s="258"/>
      <c r="AF100" s="258"/>
      <c r="AG100" s="258"/>
      <c r="AH100" s="258"/>
      <c r="AI100" s="258"/>
      <c r="AJ100" s="258"/>
      <c r="AK100" s="258"/>
      <c r="AL100" s="258"/>
      <c r="AM100" s="258"/>
      <c r="AN100" s="258"/>
      <c r="AO100" s="258"/>
      <c r="AP100" s="258"/>
      <c r="AQ100" s="258"/>
      <c r="AR100" s="258"/>
      <c r="AS100" s="258"/>
      <c r="AT100" s="258"/>
      <c r="AU100" s="258"/>
      <c r="AV100" s="258"/>
      <c r="AW100" s="258"/>
      <c r="AX100" s="258"/>
      <c r="AY100" s="258"/>
      <c r="AZ100" s="258"/>
      <c r="BA100" s="258"/>
      <c r="BB100" s="258"/>
      <c r="BC100" s="258"/>
      <c r="BD100" s="258"/>
      <c r="BE100" s="258"/>
      <c r="BF100" s="258"/>
      <c r="BG100" s="258"/>
      <c r="BH100" s="258"/>
      <c r="BI100" s="258"/>
      <c r="BJ100" s="258"/>
      <c r="BK100" s="258"/>
      <c r="BL100" s="258"/>
      <c r="BM100" s="258"/>
    </row>
    <row r="101" spans="5:65"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8"/>
      <c r="AG101" s="258"/>
      <c r="AH101" s="258"/>
      <c r="AI101" s="258"/>
      <c r="AJ101" s="258"/>
      <c r="AK101" s="258"/>
      <c r="AL101" s="258"/>
      <c r="AM101" s="258"/>
      <c r="AN101" s="258"/>
      <c r="AO101" s="258"/>
      <c r="AP101" s="258"/>
      <c r="AQ101" s="258"/>
      <c r="AR101" s="258"/>
      <c r="AS101" s="258"/>
      <c r="AT101" s="258"/>
      <c r="AU101" s="258"/>
      <c r="AV101" s="258"/>
      <c r="AW101" s="258"/>
      <c r="AX101" s="258"/>
      <c r="AY101" s="258"/>
      <c r="AZ101" s="258"/>
      <c r="BA101" s="258"/>
      <c r="BB101" s="258"/>
      <c r="BC101" s="258"/>
      <c r="BD101" s="258"/>
      <c r="BE101" s="258"/>
      <c r="BF101" s="258"/>
      <c r="BG101" s="258"/>
      <c r="BH101" s="258"/>
      <c r="BI101" s="258"/>
      <c r="BJ101" s="258"/>
      <c r="BK101" s="258"/>
      <c r="BL101" s="258"/>
      <c r="BM101" s="258"/>
    </row>
    <row r="102" spans="5:65"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258"/>
      <c r="AI102" s="258"/>
      <c r="AJ102" s="258"/>
      <c r="AK102" s="258"/>
      <c r="AL102" s="258"/>
      <c r="AM102" s="258"/>
      <c r="AN102" s="258"/>
      <c r="AO102" s="258"/>
      <c r="AP102" s="258"/>
      <c r="AQ102" s="258"/>
      <c r="AR102" s="258"/>
      <c r="AS102" s="258"/>
      <c r="AT102" s="258"/>
      <c r="AU102" s="258"/>
      <c r="AV102" s="258"/>
      <c r="AW102" s="258"/>
      <c r="AX102" s="258"/>
      <c r="AY102" s="258"/>
      <c r="AZ102" s="258"/>
      <c r="BA102" s="258"/>
      <c r="BB102" s="258"/>
      <c r="BC102" s="258"/>
      <c r="BD102" s="258"/>
      <c r="BE102" s="258"/>
      <c r="BF102" s="258"/>
      <c r="BG102" s="258"/>
      <c r="BH102" s="258"/>
      <c r="BI102" s="258"/>
      <c r="BJ102" s="258"/>
      <c r="BK102" s="258"/>
      <c r="BL102" s="258"/>
      <c r="BM102" s="258"/>
    </row>
    <row r="103" spans="5:65"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8"/>
      <c r="AG103" s="258"/>
      <c r="AH103" s="258"/>
      <c r="AI103" s="258"/>
      <c r="AJ103" s="258"/>
      <c r="AK103" s="258"/>
      <c r="AL103" s="258"/>
      <c r="AM103" s="258"/>
      <c r="AN103" s="258"/>
      <c r="AO103" s="258"/>
      <c r="AP103" s="258"/>
      <c r="AQ103" s="258"/>
      <c r="AR103" s="258"/>
      <c r="AS103" s="258"/>
      <c r="AT103" s="258"/>
      <c r="AU103" s="258"/>
      <c r="AV103" s="258"/>
      <c r="AW103" s="258"/>
      <c r="AX103" s="258"/>
      <c r="AY103" s="258"/>
      <c r="AZ103" s="258"/>
      <c r="BA103" s="258"/>
      <c r="BB103" s="258"/>
      <c r="BC103" s="258"/>
      <c r="BD103" s="258"/>
      <c r="BE103" s="258"/>
      <c r="BF103" s="258"/>
      <c r="BG103" s="258"/>
      <c r="BH103" s="258"/>
      <c r="BI103" s="258"/>
      <c r="BJ103" s="258"/>
      <c r="BK103" s="258"/>
      <c r="BL103" s="258"/>
      <c r="BM103" s="258"/>
    </row>
    <row r="104" spans="5:65"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58"/>
      <c r="W104" s="258"/>
      <c r="X104" s="258"/>
      <c r="Y104" s="258"/>
      <c r="Z104" s="258"/>
      <c r="AA104" s="258"/>
      <c r="AB104" s="258"/>
      <c r="AC104" s="258"/>
      <c r="AD104" s="258"/>
      <c r="AE104" s="258"/>
      <c r="AF104" s="258"/>
      <c r="AG104" s="258"/>
      <c r="AH104" s="258"/>
      <c r="AI104" s="258"/>
      <c r="AJ104" s="258"/>
      <c r="AK104" s="258"/>
      <c r="AL104" s="258"/>
      <c r="AM104" s="258"/>
      <c r="AN104" s="258"/>
      <c r="AO104" s="258"/>
      <c r="AP104" s="258"/>
      <c r="AQ104" s="258"/>
      <c r="AR104" s="258"/>
      <c r="AS104" s="258"/>
      <c r="AT104" s="258"/>
      <c r="AU104" s="258"/>
      <c r="AV104" s="258"/>
      <c r="AW104" s="258"/>
      <c r="AX104" s="258"/>
      <c r="AY104" s="258"/>
      <c r="AZ104" s="258"/>
      <c r="BA104" s="258"/>
      <c r="BB104" s="258"/>
      <c r="BC104" s="258"/>
      <c r="BD104" s="258"/>
      <c r="BE104" s="258"/>
      <c r="BF104" s="258"/>
      <c r="BG104" s="258"/>
      <c r="BH104" s="258"/>
      <c r="BI104" s="258"/>
      <c r="BJ104" s="258"/>
      <c r="BK104" s="258"/>
      <c r="BL104" s="258"/>
      <c r="BM104" s="258"/>
    </row>
    <row r="105" spans="5:65"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8"/>
      <c r="AG105" s="258"/>
      <c r="AH105" s="258"/>
      <c r="AI105" s="258"/>
      <c r="AJ105" s="258"/>
      <c r="AK105" s="258"/>
      <c r="AL105" s="258"/>
      <c r="AM105" s="258"/>
      <c r="AN105" s="258"/>
      <c r="AO105" s="258"/>
      <c r="AP105" s="258"/>
      <c r="AQ105" s="258"/>
      <c r="AR105" s="258"/>
      <c r="AS105" s="258"/>
      <c r="AT105" s="258"/>
      <c r="AU105" s="258"/>
      <c r="AV105" s="258"/>
      <c r="AW105" s="258"/>
      <c r="AX105" s="258"/>
      <c r="AY105" s="258"/>
      <c r="AZ105" s="258"/>
      <c r="BA105" s="258"/>
      <c r="BB105" s="258"/>
      <c r="BC105" s="258"/>
      <c r="BD105" s="258"/>
      <c r="BE105" s="258"/>
      <c r="BF105" s="258"/>
      <c r="BG105" s="258"/>
      <c r="BH105" s="258"/>
      <c r="BI105" s="258"/>
      <c r="BJ105" s="258"/>
      <c r="BK105" s="258"/>
      <c r="BL105" s="258"/>
      <c r="BM105" s="258"/>
    </row>
    <row r="106" spans="5:65"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8"/>
      <c r="X106" s="258"/>
      <c r="Y106" s="258"/>
      <c r="Z106" s="258"/>
      <c r="AA106" s="258"/>
      <c r="AB106" s="258"/>
      <c r="AC106" s="258"/>
      <c r="AD106" s="258"/>
      <c r="AE106" s="258"/>
      <c r="AF106" s="258"/>
      <c r="AG106" s="258"/>
      <c r="AH106" s="258"/>
      <c r="AI106" s="258"/>
      <c r="AJ106" s="258"/>
      <c r="AK106" s="258"/>
      <c r="AL106" s="258"/>
      <c r="AM106" s="258"/>
      <c r="AN106" s="258"/>
      <c r="AO106" s="258"/>
      <c r="AP106" s="258"/>
      <c r="AQ106" s="258"/>
      <c r="AR106" s="258"/>
      <c r="AS106" s="258"/>
      <c r="AT106" s="258"/>
      <c r="AU106" s="258"/>
      <c r="AV106" s="258"/>
      <c r="AW106" s="258"/>
      <c r="AX106" s="258"/>
      <c r="AY106" s="258"/>
      <c r="AZ106" s="258"/>
      <c r="BA106" s="258"/>
      <c r="BB106" s="258"/>
      <c r="BC106" s="258"/>
      <c r="BD106" s="258"/>
      <c r="BE106" s="258"/>
      <c r="BF106" s="258"/>
      <c r="BG106" s="258"/>
      <c r="BH106" s="258"/>
      <c r="BI106" s="258"/>
      <c r="BJ106" s="258"/>
      <c r="BK106" s="258"/>
      <c r="BL106" s="258"/>
      <c r="BM106" s="258"/>
    </row>
    <row r="107" spans="5:65"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8"/>
      <c r="AG107" s="258"/>
      <c r="AH107" s="258"/>
      <c r="AI107" s="258"/>
      <c r="AJ107" s="258"/>
      <c r="AK107" s="258"/>
      <c r="AL107" s="258"/>
      <c r="AM107" s="258"/>
      <c r="AN107" s="258"/>
      <c r="AO107" s="258"/>
      <c r="AP107" s="258"/>
      <c r="AQ107" s="258"/>
      <c r="AR107" s="258"/>
      <c r="AS107" s="258"/>
      <c r="AT107" s="258"/>
      <c r="AU107" s="258"/>
      <c r="AV107" s="258"/>
      <c r="AW107" s="258"/>
      <c r="AX107" s="258"/>
      <c r="AY107" s="258"/>
      <c r="AZ107" s="258"/>
      <c r="BA107" s="258"/>
      <c r="BB107" s="258"/>
      <c r="BC107" s="258"/>
      <c r="BD107" s="258"/>
      <c r="BE107" s="258"/>
      <c r="BF107" s="258"/>
      <c r="BG107" s="258"/>
      <c r="BH107" s="258"/>
      <c r="BI107" s="258"/>
      <c r="BJ107" s="258"/>
      <c r="BK107" s="258"/>
      <c r="BL107" s="258"/>
      <c r="BM107" s="258"/>
    </row>
    <row r="108" spans="5:65"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258"/>
      <c r="AC108" s="258"/>
      <c r="AD108" s="258"/>
      <c r="AE108" s="258"/>
      <c r="AF108" s="258"/>
      <c r="AG108" s="258"/>
      <c r="AH108" s="258"/>
      <c r="AI108" s="258"/>
      <c r="AJ108" s="258"/>
      <c r="AK108" s="258"/>
      <c r="AL108" s="258"/>
      <c r="AM108" s="258"/>
      <c r="AN108" s="258"/>
      <c r="AO108" s="258"/>
      <c r="AP108" s="258"/>
      <c r="AQ108" s="258"/>
      <c r="AR108" s="258"/>
      <c r="AS108" s="258"/>
      <c r="AT108" s="258"/>
      <c r="AU108" s="258"/>
      <c r="AV108" s="258"/>
      <c r="AW108" s="258"/>
      <c r="AX108" s="258"/>
      <c r="AY108" s="258"/>
      <c r="AZ108" s="258"/>
      <c r="BA108" s="258"/>
      <c r="BB108" s="258"/>
      <c r="BC108" s="258"/>
      <c r="BD108" s="258"/>
      <c r="BE108" s="258"/>
      <c r="BF108" s="258"/>
      <c r="BG108" s="258"/>
      <c r="BH108" s="258"/>
      <c r="BI108" s="258"/>
      <c r="BJ108" s="258"/>
      <c r="BK108" s="258"/>
      <c r="BL108" s="258"/>
      <c r="BM108" s="258"/>
    </row>
    <row r="109" spans="5:65"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8"/>
      <c r="AG109" s="258"/>
      <c r="AH109" s="258"/>
      <c r="AI109" s="258"/>
      <c r="AJ109" s="258"/>
      <c r="AK109" s="258"/>
      <c r="AL109" s="258"/>
      <c r="AM109" s="258"/>
      <c r="AN109" s="258"/>
      <c r="AO109" s="258"/>
      <c r="AP109" s="258"/>
      <c r="AQ109" s="258"/>
      <c r="AR109" s="258"/>
      <c r="AS109" s="258"/>
      <c r="AT109" s="258"/>
      <c r="AU109" s="258"/>
      <c r="AV109" s="258"/>
      <c r="AW109" s="258"/>
      <c r="AX109" s="258"/>
      <c r="AY109" s="258"/>
      <c r="AZ109" s="258"/>
      <c r="BA109" s="258"/>
      <c r="BB109" s="258"/>
      <c r="BC109" s="258"/>
      <c r="BD109" s="258"/>
      <c r="BE109" s="258"/>
      <c r="BF109" s="258"/>
      <c r="BG109" s="258"/>
      <c r="BH109" s="258"/>
      <c r="BI109" s="258"/>
      <c r="BJ109" s="258"/>
      <c r="BK109" s="258"/>
      <c r="BL109" s="258"/>
      <c r="BM109" s="258"/>
    </row>
    <row r="110" spans="5:65"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  <c r="AC110" s="258"/>
      <c r="AD110" s="258"/>
      <c r="AE110" s="258"/>
      <c r="AF110" s="258"/>
      <c r="AG110" s="258"/>
      <c r="AH110" s="258"/>
      <c r="AI110" s="258"/>
      <c r="AJ110" s="258"/>
      <c r="AK110" s="258"/>
      <c r="AL110" s="258"/>
      <c r="AM110" s="258"/>
      <c r="AN110" s="258"/>
      <c r="AO110" s="258"/>
      <c r="AP110" s="258"/>
      <c r="AQ110" s="258"/>
      <c r="AR110" s="258"/>
      <c r="AS110" s="258"/>
      <c r="AT110" s="258"/>
      <c r="AU110" s="258"/>
      <c r="AV110" s="258"/>
      <c r="AW110" s="258"/>
      <c r="AX110" s="258"/>
      <c r="AY110" s="258"/>
      <c r="AZ110" s="258"/>
      <c r="BA110" s="258"/>
      <c r="BB110" s="258"/>
      <c r="BC110" s="258"/>
      <c r="BD110" s="258"/>
      <c r="BE110" s="258"/>
      <c r="BF110" s="258"/>
      <c r="BG110" s="258"/>
      <c r="BH110" s="258"/>
      <c r="BI110" s="258"/>
      <c r="BJ110" s="258"/>
      <c r="BK110" s="258"/>
      <c r="BL110" s="258"/>
      <c r="BM110" s="258"/>
    </row>
    <row r="111" spans="5:65"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8"/>
      <c r="AG111" s="258"/>
      <c r="AH111" s="258"/>
      <c r="AI111" s="258"/>
      <c r="AJ111" s="258"/>
      <c r="AK111" s="258"/>
      <c r="AL111" s="258"/>
      <c r="AM111" s="258"/>
      <c r="AN111" s="258"/>
      <c r="AO111" s="258"/>
      <c r="AP111" s="258"/>
      <c r="AQ111" s="258"/>
      <c r="AR111" s="258"/>
      <c r="AS111" s="258"/>
      <c r="AT111" s="258"/>
      <c r="AU111" s="258"/>
      <c r="AV111" s="258"/>
      <c r="AW111" s="258"/>
      <c r="AX111" s="258"/>
      <c r="AY111" s="258"/>
      <c r="AZ111" s="258"/>
      <c r="BA111" s="258"/>
      <c r="BB111" s="258"/>
      <c r="BC111" s="258"/>
      <c r="BD111" s="258"/>
      <c r="BE111" s="258"/>
      <c r="BF111" s="258"/>
      <c r="BG111" s="258"/>
      <c r="BH111" s="258"/>
      <c r="BI111" s="258"/>
      <c r="BJ111" s="258"/>
      <c r="BK111" s="258"/>
      <c r="BL111" s="258"/>
      <c r="BM111" s="258"/>
    </row>
    <row r="112" spans="5:65"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  <c r="AA112" s="258"/>
      <c r="AB112" s="258"/>
      <c r="AC112" s="258"/>
      <c r="AD112" s="258"/>
      <c r="AE112" s="258"/>
      <c r="AF112" s="258"/>
      <c r="AG112" s="258"/>
      <c r="AH112" s="258"/>
      <c r="AI112" s="258"/>
      <c r="AJ112" s="258"/>
      <c r="AK112" s="258"/>
      <c r="AL112" s="258"/>
      <c r="AM112" s="258"/>
      <c r="AN112" s="258"/>
      <c r="AO112" s="258"/>
      <c r="AP112" s="258"/>
      <c r="AQ112" s="258"/>
      <c r="AR112" s="258"/>
      <c r="AS112" s="258"/>
      <c r="AT112" s="258"/>
      <c r="AU112" s="258"/>
      <c r="AV112" s="258"/>
      <c r="AW112" s="258"/>
      <c r="AX112" s="258"/>
      <c r="AY112" s="258"/>
      <c r="AZ112" s="258"/>
      <c r="BA112" s="258"/>
      <c r="BB112" s="258"/>
      <c r="BC112" s="258"/>
      <c r="BD112" s="258"/>
      <c r="BE112" s="258"/>
      <c r="BF112" s="258"/>
      <c r="BG112" s="258"/>
      <c r="BH112" s="258"/>
      <c r="BI112" s="258"/>
      <c r="BJ112" s="258"/>
      <c r="BK112" s="258"/>
      <c r="BL112" s="258"/>
      <c r="BM112" s="258"/>
    </row>
    <row r="113" spans="5:65"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58"/>
      <c r="AD113" s="258"/>
      <c r="AE113" s="258"/>
      <c r="AF113" s="258"/>
      <c r="AG113" s="258"/>
      <c r="AH113" s="258"/>
      <c r="AI113" s="258"/>
      <c r="AJ113" s="258"/>
      <c r="AK113" s="258"/>
      <c r="AL113" s="258"/>
      <c r="AM113" s="258"/>
      <c r="AN113" s="258"/>
      <c r="AO113" s="258"/>
      <c r="AP113" s="258"/>
      <c r="AQ113" s="258"/>
      <c r="AR113" s="258"/>
      <c r="AS113" s="258"/>
      <c r="AT113" s="258"/>
      <c r="AU113" s="258"/>
      <c r="AV113" s="258"/>
      <c r="AW113" s="258"/>
      <c r="AX113" s="258"/>
      <c r="AY113" s="258"/>
      <c r="AZ113" s="258"/>
      <c r="BA113" s="258"/>
      <c r="BB113" s="258"/>
      <c r="BC113" s="258"/>
      <c r="BD113" s="258"/>
      <c r="BE113" s="258"/>
      <c r="BF113" s="258"/>
      <c r="BG113" s="258"/>
      <c r="BH113" s="258"/>
      <c r="BI113" s="258"/>
      <c r="BJ113" s="258"/>
      <c r="BK113" s="258"/>
      <c r="BL113" s="258"/>
      <c r="BM113" s="258"/>
    </row>
    <row r="114" spans="5:65">
      <c r="E114" s="258"/>
      <c r="F114" s="258"/>
      <c r="G114" s="258"/>
      <c r="H114" s="258"/>
      <c r="I114" s="258"/>
      <c r="J114" s="258"/>
      <c r="K114" s="258"/>
      <c r="L114" s="258"/>
      <c r="M114" s="258"/>
      <c r="N114" s="258"/>
      <c r="O114" s="258"/>
      <c r="P114" s="258"/>
      <c r="Q114" s="258"/>
      <c r="R114" s="258"/>
      <c r="S114" s="258"/>
      <c r="T114" s="258"/>
      <c r="U114" s="258"/>
      <c r="V114" s="258"/>
      <c r="W114" s="258"/>
      <c r="X114" s="258"/>
      <c r="Y114" s="258"/>
      <c r="Z114" s="258"/>
      <c r="AA114" s="258"/>
      <c r="AB114" s="258"/>
      <c r="AC114" s="258"/>
      <c r="AD114" s="258"/>
      <c r="AE114" s="258"/>
      <c r="AF114" s="258"/>
      <c r="AG114" s="258"/>
      <c r="AH114" s="258"/>
      <c r="AI114" s="258"/>
      <c r="AJ114" s="258"/>
      <c r="AK114" s="258"/>
      <c r="AL114" s="258"/>
      <c r="AM114" s="258"/>
      <c r="AN114" s="258"/>
      <c r="AO114" s="258"/>
      <c r="AP114" s="258"/>
      <c r="AQ114" s="258"/>
      <c r="AR114" s="258"/>
      <c r="AS114" s="258"/>
      <c r="AT114" s="258"/>
      <c r="AU114" s="258"/>
      <c r="AV114" s="258"/>
      <c r="AW114" s="258"/>
      <c r="AX114" s="258"/>
      <c r="AY114" s="258"/>
      <c r="AZ114" s="258"/>
      <c r="BA114" s="258"/>
      <c r="BB114" s="258"/>
      <c r="BC114" s="258"/>
      <c r="BD114" s="258"/>
      <c r="BE114" s="258"/>
      <c r="BF114" s="258"/>
      <c r="BG114" s="258"/>
      <c r="BH114" s="258"/>
      <c r="BI114" s="258"/>
      <c r="BJ114" s="258"/>
      <c r="BK114" s="258"/>
      <c r="BL114" s="258"/>
      <c r="BM114" s="258"/>
    </row>
    <row r="115" spans="5:65">
      <c r="E115" s="258"/>
      <c r="F115" s="258"/>
      <c r="G115" s="258"/>
      <c r="H115" s="258"/>
      <c r="I115" s="258"/>
      <c r="J115" s="258"/>
      <c r="K115" s="258"/>
      <c r="L115" s="258"/>
      <c r="M115" s="258"/>
      <c r="N115" s="258"/>
      <c r="O115" s="258"/>
      <c r="P115" s="258"/>
      <c r="Q115" s="258"/>
      <c r="R115" s="258"/>
      <c r="S115" s="258"/>
      <c r="T115" s="258"/>
      <c r="U115" s="258"/>
      <c r="V115" s="258"/>
      <c r="W115" s="258"/>
      <c r="X115" s="258"/>
      <c r="Y115" s="258"/>
      <c r="Z115" s="258"/>
      <c r="AA115" s="258"/>
      <c r="AB115" s="258"/>
      <c r="AC115" s="258"/>
      <c r="AD115" s="258"/>
      <c r="AE115" s="258"/>
      <c r="AF115" s="258"/>
      <c r="AG115" s="258"/>
      <c r="AH115" s="258"/>
      <c r="AI115" s="258"/>
      <c r="AJ115" s="258"/>
      <c r="AK115" s="258"/>
      <c r="AL115" s="258"/>
      <c r="AM115" s="258"/>
      <c r="AN115" s="258"/>
      <c r="AO115" s="258"/>
      <c r="AP115" s="258"/>
      <c r="AQ115" s="258"/>
      <c r="AR115" s="258"/>
      <c r="AS115" s="258"/>
      <c r="AT115" s="258"/>
      <c r="AU115" s="258"/>
      <c r="AV115" s="258"/>
      <c r="AW115" s="258"/>
      <c r="AX115" s="258"/>
      <c r="AY115" s="258"/>
      <c r="AZ115" s="258"/>
      <c r="BA115" s="258"/>
      <c r="BB115" s="258"/>
      <c r="BC115" s="258"/>
      <c r="BD115" s="258"/>
      <c r="BE115" s="258"/>
      <c r="BF115" s="258"/>
      <c r="BG115" s="258"/>
      <c r="BH115" s="258"/>
      <c r="BI115" s="258"/>
      <c r="BJ115" s="258"/>
      <c r="BK115" s="258"/>
      <c r="BL115" s="258"/>
      <c r="BM115" s="258"/>
    </row>
    <row r="116" spans="5:65"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258"/>
      <c r="R116" s="258"/>
      <c r="S116" s="258"/>
      <c r="T116" s="258"/>
      <c r="U116" s="258"/>
      <c r="V116" s="258"/>
      <c r="W116" s="258"/>
      <c r="X116" s="258"/>
      <c r="Y116" s="258"/>
      <c r="Z116" s="258"/>
      <c r="AA116" s="258"/>
      <c r="AB116" s="258"/>
      <c r="AC116" s="258"/>
      <c r="AD116" s="258"/>
      <c r="AE116" s="258"/>
      <c r="AF116" s="258"/>
      <c r="AG116" s="258"/>
      <c r="AH116" s="258"/>
      <c r="AI116" s="258"/>
      <c r="AJ116" s="258"/>
      <c r="AK116" s="258"/>
      <c r="AL116" s="258"/>
      <c r="AM116" s="258"/>
      <c r="AN116" s="258"/>
      <c r="AO116" s="258"/>
      <c r="AP116" s="258"/>
      <c r="AQ116" s="258"/>
      <c r="AR116" s="258"/>
      <c r="AS116" s="258"/>
      <c r="AT116" s="258"/>
      <c r="AU116" s="258"/>
      <c r="AV116" s="258"/>
      <c r="AW116" s="258"/>
      <c r="AX116" s="258"/>
      <c r="AY116" s="258"/>
      <c r="AZ116" s="258"/>
      <c r="BA116" s="258"/>
      <c r="BB116" s="258"/>
      <c r="BC116" s="258"/>
      <c r="BD116" s="258"/>
      <c r="BE116" s="258"/>
      <c r="BF116" s="258"/>
      <c r="BG116" s="258"/>
      <c r="BH116" s="258"/>
      <c r="BI116" s="258"/>
      <c r="BJ116" s="258"/>
      <c r="BK116" s="258"/>
      <c r="BL116" s="258"/>
      <c r="BM116" s="258"/>
    </row>
    <row r="117" spans="5:65">
      <c r="E117" s="258"/>
      <c r="F117" s="258"/>
      <c r="G117" s="258"/>
      <c r="H117" s="258"/>
      <c r="I117" s="258"/>
      <c r="J117" s="258"/>
      <c r="K117" s="258"/>
      <c r="L117" s="258"/>
      <c r="M117" s="258"/>
      <c r="N117" s="258"/>
      <c r="O117" s="258"/>
      <c r="P117" s="258"/>
      <c r="Q117" s="258"/>
      <c r="R117" s="258"/>
      <c r="S117" s="258"/>
      <c r="T117" s="258"/>
      <c r="U117" s="258"/>
      <c r="V117" s="258"/>
      <c r="W117" s="258"/>
      <c r="X117" s="258"/>
      <c r="Y117" s="258"/>
      <c r="Z117" s="258"/>
      <c r="AA117" s="258"/>
      <c r="AB117" s="258"/>
      <c r="AC117" s="258"/>
      <c r="AD117" s="258"/>
      <c r="AE117" s="258"/>
      <c r="AF117" s="258"/>
      <c r="AG117" s="258"/>
      <c r="AH117" s="258"/>
      <c r="AI117" s="258"/>
      <c r="AJ117" s="258"/>
      <c r="AK117" s="258"/>
      <c r="AL117" s="258"/>
      <c r="AM117" s="258"/>
      <c r="AN117" s="258"/>
      <c r="AO117" s="258"/>
      <c r="AP117" s="258"/>
      <c r="AQ117" s="258"/>
      <c r="AR117" s="258"/>
      <c r="AS117" s="258"/>
      <c r="AT117" s="258"/>
      <c r="AU117" s="258"/>
      <c r="AV117" s="258"/>
      <c r="AW117" s="258"/>
      <c r="AX117" s="258"/>
      <c r="AY117" s="258"/>
      <c r="AZ117" s="258"/>
      <c r="BA117" s="258"/>
      <c r="BB117" s="258"/>
      <c r="BC117" s="258"/>
      <c r="BD117" s="258"/>
      <c r="BE117" s="258"/>
      <c r="BF117" s="258"/>
      <c r="BG117" s="258"/>
      <c r="BH117" s="258"/>
      <c r="BI117" s="258"/>
      <c r="BJ117" s="258"/>
      <c r="BK117" s="258"/>
      <c r="BL117" s="258"/>
      <c r="BM117" s="258"/>
    </row>
    <row r="118" spans="5:65"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  <c r="V118" s="258"/>
      <c r="W118" s="258"/>
      <c r="X118" s="258"/>
      <c r="Y118" s="258"/>
      <c r="Z118" s="258"/>
      <c r="AA118" s="258"/>
      <c r="AB118" s="258"/>
      <c r="AC118" s="258"/>
      <c r="AD118" s="258"/>
      <c r="AE118" s="258"/>
      <c r="AF118" s="258"/>
      <c r="AG118" s="258"/>
      <c r="AH118" s="258"/>
      <c r="AI118" s="258"/>
      <c r="AJ118" s="258"/>
      <c r="AK118" s="258"/>
      <c r="AL118" s="258"/>
      <c r="AM118" s="258"/>
      <c r="AN118" s="258"/>
      <c r="AO118" s="258"/>
      <c r="AP118" s="258"/>
      <c r="AQ118" s="258"/>
      <c r="AR118" s="258"/>
      <c r="AS118" s="258"/>
      <c r="AT118" s="258"/>
      <c r="AU118" s="258"/>
      <c r="AV118" s="258"/>
      <c r="AW118" s="258"/>
      <c r="AX118" s="258"/>
      <c r="AY118" s="258"/>
      <c r="AZ118" s="258"/>
      <c r="BA118" s="258"/>
      <c r="BB118" s="258"/>
      <c r="BC118" s="258"/>
      <c r="BD118" s="258"/>
      <c r="BE118" s="258"/>
      <c r="BF118" s="258"/>
      <c r="BG118" s="258"/>
      <c r="BH118" s="258"/>
      <c r="BI118" s="258"/>
      <c r="BJ118" s="258"/>
      <c r="BK118" s="258"/>
      <c r="BL118" s="258"/>
      <c r="BM118" s="258"/>
    </row>
    <row r="119" spans="5:65"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  <c r="X119" s="258"/>
      <c r="Y119" s="258"/>
      <c r="Z119" s="258"/>
      <c r="AA119" s="258"/>
      <c r="AB119" s="258"/>
      <c r="AC119" s="258"/>
      <c r="AD119" s="258"/>
      <c r="AE119" s="258"/>
      <c r="AF119" s="258"/>
      <c r="AG119" s="258"/>
      <c r="AH119" s="258"/>
      <c r="AI119" s="258"/>
      <c r="AJ119" s="258"/>
      <c r="AK119" s="258"/>
      <c r="AL119" s="258"/>
      <c r="AM119" s="258"/>
      <c r="AN119" s="258"/>
      <c r="AO119" s="258"/>
      <c r="AP119" s="258"/>
      <c r="AQ119" s="258"/>
      <c r="AR119" s="258"/>
      <c r="AS119" s="258"/>
      <c r="AT119" s="258"/>
      <c r="AU119" s="258"/>
      <c r="AV119" s="258"/>
      <c r="AW119" s="258"/>
      <c r="AX119" s="258"/>
      <c r="AY119" s="258"/>
      <c r="AZ119" s="258"/>
      <c r="BA119" s="258"/>
      <c r="BB119" s="258"/>
      <c r="BC119" s="258"/>
      <c r="BD119" s="258"/>
      <c r="BE119" s="258"/>
      <c r="BF119" s="258"/>
      <c r="BG119" s="258"/>
      <c r="BH119" s="258"/>
      <c r="BI119" s="258"/>
      <c r="BJ119" s="258"/>
      <c r="BK119" s="258"/>
      <c r="BL119" s="258"/>
      <c r="BM119" s="258"/>
    </row>
    <row r="120" spans="5:65">
      <c r="E120" s="258"/>
      <c r="F120" s="258"/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/>
      <c r="T120" s="258"/>
      <c r="U120" s="258"/>
      <c r="V120" s="258"/>
      <c r="W120" s="258"/>
      <c r="X120" s="258"/>
      <c r="Y120" s="258"/>
      <c r="Z120" s="258"/>
      <c r="AA120" s="258"/>
      <c r="AB120" s="258"/>
      <c r="AC120" s="258"/>
      <c r="AD120" s="258"/>
      <c r="AE120" s="258"/>
      <c r="AF120" s="258"/>
      <c r="AG120" s="258"/>
      <c r="AH120" s="258"/>
      <c r="AI120" s="258"/>
      <c r="AJ120" s="258"/>
      <c r="AK120" s="258"/>
      <c r="AL120" s="258"/>
      <c r="AM120" s="258"/>
      <c r="AN120" s="258"/>
      <c r="AO120" s="258"/>
      <c r="AP120" s="258"/>
      <c r="AQ120" s="258"/>
      <c r="AR120" s="258"/>
      <c r="AS120" s="258"/>
      <c r="AT120" s="258"/>
      <c r="AU120" s="258"/>
      <c r="AV120" s="258"/>
      <c r="AW120" s="258"/>
      <c r="AX120" s="258"/>
      <c r="AY120" s="258"/>
      <c r="AZ120" s="258"/>
      <c r="BA120" s="258"/>
      <c r="BB120" s="258"/>
      <c r="BC120" s="258"/>
      <c r="BD120" s="258"/>
      <c r="BE120" s="258"/>
      <c r="BF120" s="258"/>
      <c r="BG120" s="258"/>
      <c r="BH120" s="258"/>
      <c r="BI120" s="258"/>
      <c r="BJ120" s="258"/>
      <c r="BK120" s="258"/>
      <c r="BL120" s="258"/>
      <c r="BM120" s="258"/>
    </row>
    <row r="121" spans="5:65"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58"/>
      <c r="AC121" s="258"/>
      <c r="AD121" s="258"/>
      <c r="AE121" s="258"/>
      <c r="AF121" s="258"/>
      <c r="AG121" s="258"/>
      <c r="AH121" s="258"/>
      <c r="AI121" s="258"/>
      <c r="AJ121" s="258"/>
      <c r="AK121" s="258"/>
      <c r="AL121" s="258"/>
      <c r="AM121" s="258"/>
      <c r="AN121" s="258"/>
      <c r="AO121" s="258"/>
      <c r="AP121" s="258"/>
      <c r="AQ121" s="258"/>
      <c r="AR121" s="258"/>
      <c r="AS121" s="258"/>
      <c r="AT121" s="258"/>
      <c r="AU121" s="258"/>
      <c r="AV121" s="258"/>
      <c r="AW121" s="258"/>
      <c r="AX121" s="258"/>
      <c r="AY121" s="258"/>
      <c r="AZ121" s="258"/>
      <c r="BA121" s="258"/>
      <c r="BB121" s="258"/>
      <c r="BC121" s="258"/>
      <c r="BD121" s="258"/>
      <c r="BE121" s="258"/>
      <c r="BF121" s="258"/>
      <c r="BG121" s="258"/>
      <c r="BH121" s="258"/>
      <c r="BI121" s="258"/>
      <c r="BJ121" s="258"/>
      <c r="BK121" s="258"/>
      <c r="BL121" s="258"/>
      <c r="BM121" s="258"/>
    </row>
    <row r="122" spans="5:65"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58"/>
      <c r="AC122" s="258"/>
      <c r="AD122" s="258"/>
      <c r="AE122" s="258"/>
      <c r="AF122" s="258"/>
      <c r="AG122" s="258"/>
      <c r="AH122" s="258"/>
      <c r="AI122" s="258"/>
      <c r="AJ122" s="258"/>
      <c r="AK122" s="258"/>
      <c r="AL122" s="258"/>
      <c r="AM122" s="258"/>
      <c r="AN122" s="258"/>
      <c r="AO122" s="258"/>
      <c r="AP122" s="258"/>
      <c r="AQ122" s="258"/>
      <c r="AR122" s="258"/>
      <c r="AS122" s="258"/>
      <c r="AT122" s="258"/>
      <c r="AU122" s="258"/>
      <c r="AV122" s="258"/>
      <c r="AW122" s="258"/>
      <c r="AX122" s="258"/>
      <c r="AY122" s="258"/>
      <c r="AZ122" s="258"/>
      <c r="BA122" s="258"/>
      <c r="BB122" s="258"/>
      <c r="BC122" s="258"/>
      <c r="BD122" s="258"/>
      <c r="BE122" s="258"/>
      <c r="BF122" s="258"/>
      <c r="BG122" s="258"/>
      <c r="BH122" s="258"/>
      <c r="BI122" s="258"/>
      <c r="BJ122" s="258"/>
      <c r="BK122" s="258"/>
      <c r="BL122" s="258"/>
      <c r="BM122" s="258"/>
    </row>
    <row r="123" spans="5:65"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8"/>
      <c r="AB123" s="258"/>
      <c r="AC123" s="258"/>
      <c r="AD123" s="258"/>
      <c r="AE123" s="258"/>
      <c r="AF123" s="258"/>
      <c r="AG123" s="258"/>
      <c r="AH123" s="258"/>
      <c r="AI123" s="258"/>
      <c r="AJ123" s="258"/>
      <c r="AK123" s="258"/>
      <c r="AL123" s="258"/>
      <c r="AM123" s="258"/>
      <c r="AN123" s="258"/>
      <c r="AO123" s="258"/>
      <c r="AP123" s="258"/>
      <c r="AQ123" s="258"/>
      <c r="AR123" s="258"/>
      <c r="AS123" s="258"/>
      <c r="AT123" s="258"/>
      <c r="AU123" s="258"/>
      <c r="AV123" s="258"/>
      <c r="AW123" s="258"/>
      <c r="AX123" s="258"/>
      <c r="AY123" s="258"/>
      <c r="AZ123" s="258"/>
      <c r="BA123" s="258"/>
      <c r="BB123" s="258"/>
      <c r="BC123" s="258"/>
      <c r="BD123" s="258"/>
      <c r="BE123" s="258"/>
      <c r="BF123" s="258"/>
      <c r="BG123" s="258"/>
      <c r="BH123" s="258"/>
      <c r="BI123" s="258"/>
      <c r="BJ123" s="258"/>
      <c r="BK123" s="258"/>
      <c r="BL123" s="258"/>
      <c r="BM123" s="258"/>
    </row>
    <row r="124" spans="5:65">
      <c r="E124" s="258"/>
      <c r="F124" s="258"/>
      <c r="G124" s="258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/>
      <c r="S124" s="258"/>
      <c r="T124" s="258"/>
      <c r="U124" s="258"/>
      <c r="V124" s="258"/>
      <c r="W124" s="258"/>
      <c r="X124" s="258"/>
      <c r="Y124" s="258"/>
      <c r="Z124" s="258"/>
      <c r="AA124" s="258"/>
      <c r="AB124" s="258"/>
      <c r="AC124" s="258"/>
      <c r="AD124" s="258"/>
      <c r="AE124" s="258"/>
      <c r="AF124" s="258"/>
      <c r="AG124" s="258"/>
      <c r="AH124" s="258"/>
      <c r="AI124" s="258"/>
      <c r="AJ124" s="258"/>
      <c r="AK124" s="258"/>
      <c r="AL124" s="258"/>
      <c r="AM124" s="258"/>
      <c r="AN124" s="258"/>
      <c r="AO124" s="258"/>
      <c r="AP124" s="258"/>
      <c r="AQ124" s="258"/>
      <c r="AR124" s="258"/>
      <c r="AS124" s="258"/>
      <c r="AT124" s="258"/>
      <c r="AU124" s="258"/>
      <c r="AV124" s="258"/>
      <c r="AW124" s="258"/>
      <c r="AX124" s="258"/>
      <c r="AY124" s="258"/>
      <c r="AZ124" s="258"/>
      <c r="BA124" s="258"/>
      <c r="BB124" s="258"/>
      <c r="BC124" s="258"/>
      <c r="BD124" s="258"/>
      <c r="BE124" s="258"/>
      <c r="BF124" s="258"/>
      <c r="BG124" s="258"/>
      <c r="BH124" s="258"/>
      <c r="BI124" s="258"/>
      <c r="BJ124" s="258"/>
      <c r="BK124" s="258"/>
      <c r="BL124" s="258"/>
      <c r="BM124" s="258"/>
    </row>
    <row r="125" spans="5:65">
      <c r="E125" s="258"/>
      <c r="F125" s="258"/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8"/>
      <c r="Z125" s="258"/>
      <c r="AA125" s="258"/>
      <c r="AB125" s="258"/>
      <c r="AC125" s="258"/>
      <c r="AD125" s="258"/>
      <c r="AE125" s="258"/>
      <c r="AF125" s="258"/>
      <c r="AG125" s="258"/>
      <c r="AH125" s="258"/>
      <c r="AI125" s="258"/>
      <c r="AJ125" s="258"/>
      <c r="AK125" s="258"/>
      <c r="AL125" s="258"/>
      <c r="AM125" s="258"/>
      <c r="AN125" s="258"/>
      <c r="AO125" s="258"/>
      <c r="AP125" s="258"/>
      <c r="AQ125" s="258"/>
      <c r="AR125" s="258"/>
      <c r="AS125" s="258"/>
      <c r="AT125" s="258"/>
      <c r="AU125" s="258"/>
      <c r="AV125" s="258"/>
      <c r="AW125" s="258"/>
      <c r="AX125" s="258"/>
      <c r="AY125" s="258"/>
      <c r="AZ125" s="258"/>
      <c r="BA125" s="258"/>
      <c r="BB125" s="258"/>
      <c r="BC125" s="258"/>
      <c r="BD125" s="258"/>
      <c r="BE125" s="258"/>
      <c r="BF125" s="258"/>
      <c r="BG125" s="258"/>
      <c r="BH125" s="258"/>
      <c r="BI125" s="258"/>
      <c r="BJ125" s="258"/>
      <c r="BK125" s="258"/>
      <c r="BL125" s="258"/>
      <c r="BM125" s="258"/>
    </row>
    <row r="126" spans="5:65">
      <c r="E126" s="258"/>
      <c r="F126" s="258"/>
      <c r="G126" s="258"/>
      <c r="H126" s="258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S126" s="258"/>
      <c r="T126" s="258"/>
      <c r="U126" s="258"/>
      <c r="V126" s="258"/>
      <c r="W126" s="258"/>
      <c r="X126" s="258"/>
      <c r="Y126" s="258"/>
      <c r="Z126" s="258"/>
      <c r="AA126" s="258"/>
      <c r="AB126" s="258"/>
      <c r="AC126" s="258"/>
      <c r="AD126" s="258"/>
      <c r="AE126" s="258"/>
      <c r="AF126" s="258"/>
      <c r="AG126" s="258"/>
      <c r="AH126" s="258"/>
      <c r="AI126" s="258"/>
      <c r="AJ126" s="258"/>
      <c r="AK126" s="258"/>
      <c r="AL126" s="258"/>
      <c r="AM126" s="258"/>
      <c r="AN126" s="258"/>
      <c r="AO126" s="258"/>
      <c r="AP126" s="258"/>
      <c r="AQ126" s="258"/>
      <c r="AR126" s="258"/>
      <c r="AS126" s="258"/>
      <c r="AT126" s="258"/>
      <c r="AU126" s="258"/>
      <c r="AV126" s="258"/>
      <c r="AW126" s="258"/>
      <c r="AX126" s="258"/>
      <c r="AY126" s="258"/>
      <c r="AZ126" s="258"/>
      <c r="BA126" s="258"/>
      <c r="BB126" s="258"/>
      <c r="BC126" s="258"/>
      <c r="BD126" s="258"/>
      <c r="BE126" s="258"/>
      <c r="BF126" s="258"/>
      <c r="BG126" s="258"/>
      <c r="BH126" s="258"/>
      <c r="BI126" s="258"/>
      <c r="BJ126" s="258"/>
      <c r="BK126" s="258"/>
      <c r="BL126" s="258"/>
      <c r="BM126" s="258"/>
    </row>
    <row r="127" spans="5:65">
      <c r="E127" s="258"/>
      <c r="F127" s="258"/>
      <c r="G127" s="258"/>
      <c r="H127" s="258"/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8"/>
      <c r="AC127" s="258"/>
      <c r="AD127" s="258"/>
      <c r="AE127" s="258"/>
      <c r="AF127" s="258"/>
      <c r="AG127" s="258"/>
      <c r="AH127" s="258"/>
      <c r="AI127" s="258"/>
      <c r="AJ127" s="258"/>
      <c r="AK127" s="258"/>
      <c r="AL127" s="258"/>
      <c r="AM127" s="258"/>
      <c r="AN127" s="258"/>
      <c r="AO127" s="258"/>
      <c r="AP127" s="258"/>
      <c r="AQ127" s="258"/>
      <c r="AR127" s="258"/>
      <c r="AS127" s="258"/>
      <c r="AT127" s="258"/>
      <c r="AU127" s="258"/>
      <c r="AV127" s="258"/>
      <c r="AW127" s="258"/>
      <c r="AX127" s="258"/>
      <c r="AY127" s="258"/>
      <c r="AZ127" s="258"/>
      <c r="BA127" s="258"/>
      <c r="BB127" s="258"/>
      <c r="BC127" s="258"/>
      <c r="BD127" s="258"/>
      <c r="BE127" s="258"/>
      <c r="BF127" s="258"/>
      <c r="BG127" s="258"/>
      <c r="BH127" s="258"/>
      <c r="BI127" s="258"/>
      <c r="BJ127" s="258"/>
      <c r="BK127" s="258"/>
      <c r="BL127" s="258"/>
      <c r="BM127" s="258"/>
    </row>
  </sheetData>
  <sheetProtection selectLockedCells="1" selectUnlockedCells="1"/>
  <mergeCells count="23">
    <mergeCell ref="Y10:AB10"/>
    <mergeCell ref="BC10:BC13"/>
    <mergeCell ref="P10:T10"/>
    <mergeCell ref="H10:K10"/>
    <mergeCell ref="H18:J18"/>
    <mergeCell ref="AF18:AH18"/>
    <mergeCell ref="AL18:AN18"/>
    <mergeCell ref="AR18:AS18"/>
    <mergeCell ref="AC10:AG10"/>
    <mergeCell ref="AH10:AK10"/>
    <mergeCell ref="AL10:AO10"/>
    <mergeCell ref="AP10:AS10"/>
    <mergeCell ref="U10:X10"/>
    <mergeCell ref="BF10:BG10"/>
    <mergeCell ref="L10:O10"/>
    <mergeCell ref="AT10:AW10"/>
    <mergeCell ref="AX10:BB10"/>
    <mergeCell ref="BG5:BH5"/>
    <mergeCell ref="BC5:BD5"/>
    <mergeCell ref="B7:AS7"/>
    <mergeCell ref="B8:AS8"/>
    <mergeCell ref="B10:B13"/>
    <mergeCell ref="C10:G10"/>
  </mergeCells>
  <printOptions horizontalCentered="1"/>
  <pageMargins left="0.19685039370078741" right="0.19685039370078741" top="0.70866141732283472" bottom="0.31496062992125984" header="0.51181102362204722" footer="0.51181102362204722"/>
  <pageSetup paperSize="9" scale="45" firstPageNumber="0"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91"/>
  <sheetViews>
    <sheetView topLeftCell="A55" zoomScale="98" zoomScaleNormal="98" workbookViewId="0">
      <selection activeCell="H23" sqref="H23"/>
    </sheetView>
  </sheetViews>
  <sheetFormatPr defaultColWidth="8.25" defaultRowHeight="12.75"/>
  <cols>
    <col min="1" max="1" width="9.5" style="85" customWidth="1"/>
    <col min="2" max="2" width="51.875" style="85" customWidth="1"/>
    <col min="3" max="3" width="13.125" style="85" customWidth="1"/>
    <col min="4" max="4" width="7" style="85" customWidth="1"/>
    <col min="5" max="5" width="6.875" style="85" customWidth="1"/>
    <col min="6" max="6" width="6.125" style="85" customWidth="1"/>
    <col min="7" max="7" width="6.875" style="85" customWidth="1"/>
    <col min="8" max="8" width="8.25" style="85"/>
    <col min="9" max="9" width="9.375" style="85" customWidth="1"/>
    <col min="10" max="14" width="4.875" style="86" customWidth="1"/>
    <col min="15" max="15" width="5.375" style="86" customWidth="1"/>
    <col min="16" max="16" width="10" style="85" customWidth="1"/>
    <col min="17" max="17" width="10.125" style="85" customWidth="1"/>
    <col min="18" max="16384" width="8.25" style="85"/>
  </cols>
  <sheetData>
    <row r="1" spans="1:252" ht="27.75" customHeight="1">
      <c r="A1" s="87"/>
      <c r="B1" s="346" t="s">
        <v>43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30" customHeight="1">
      <c r="A2" s="339" t="s">
        <v>44</v>
      </c>
      <c r="B2" s="340" t="s">
        <v>45</v>
      </c>
      <c r="C2" s="341" t="s">
        <v>46</v>
      </c>
      <c r="D2" s="340" t="s">
        <v>47</v>
      </c>
      <c r="E2" s="340"/>
      <c r="F2" s="340"/>
      <c r="G2" s="340"/>
      <c r="H2" s="340"/>
      <c r="I2" s="340"/>
      <c r="J2" s="339" t="s">
        <v>48</v>
      </c>
      <c r="K2" s="339"/>
      <c r="L2" s="339"/>
      <c r="M2" s="339"/>
      <c r="N2" s="339"/>
      <c r="O2" s="33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12.75" customHeight="1">
      <c r="A3" s="339"/>
      <c r="B3" s="340"/>
      <c r="C3" s="341"/>
      <c r="D3" s="338" t="s">
        <v>49</v>
      </c>
      <c r="E3" s="348" t="s">
        <v>50</v>
      </c>
      <c r="F3" s="349" t="s">
        <v>51</v>
      </c>
      <c r="G3" s="349"/>
      <c r="H3" s="349"/>
      <c r="I3" s="349"/>
      <c r="J3" s="339"/>
      <c r="K3" s="339"/>
      <c r="L3" s="339"/>
      <c r="M3" s="339"/>
      <c r="N3" s="339"/>
      <c r="O3" s="339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12.75" customHeight="1">
      <c r="A4" s="339"/>
      <c r="B4" s="340"/>
      <c r="C4" s="341"/>
      <c r="D4" s="338"/>
      <c r="E4" s="348"/>
      <c r="F4" s="341" t="s">
        <v>52</v>
      </c>
      <c r="G4" s="342" t="s">
        <v>53</v>
      </c>
      <c r="H4" s="342"/>
      <c r="I4" s="342"/>
      <c r="J4" s="342" t="s">
        <v>54</v>
      </c>
      <c r="K4" s="342"/>
      <c r="L4" s="342" t="s">
        <v>55</v>
      </c>
      <c r="M4" s="342"/>
      <c r="N4" s="342" t="s">
        <v>56</v>
      </c>
      <c r="O4" s="342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12.75" customHeight="1">
      <c r="A5" s="339"/>
      <c r="B5" s="340"/>
      <c r="C5" s="341"/>
      <c r="D5" s="338"/>
      <c r="E5" s="348"/>
      <c r="F5" s="341"/>
      <c r="G5" s="341" t="s">
        <v>57</v>
      </c>
      <c r="H5" s="341" t="s">
        <v>58</v>
      </c>
      <c r="I5" s="341" t="s">
        <v>59</v>
      </c>
      <c r="J5" s="92">
        <v>1</v>
      </c>
      <c r="K5" s="92">
        <v>2</v>
      </c>
      <c r="L5" s="92">
        <v>3</v>
      </c>
      <c r="M5" s="92">
        <v>4</v>
      </c>
      <c r="N5" s="92">
        <v>5</v>
      </c>
      <c r="O5" s="92">
        <v>6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3.25" customHeight="1">
      <c r="A6" s="339"/>
      <c r="B6" s="340"/>
      <c r="C6" s="341"/>
      <c r="D6" s="338"/>
      <c r="E6" s="348"/>
      <c r="F6" s="341"/>
      <c r="G6" s="341"/>
      <c r="H6" s="341"/>
      <c r="I6" s="341"/>
      <c r="J6" s="93" t="s">
        <v>60</v>
      </c>
      <c r="K6" s="93" t="s">
        <v>60</v>
      </c>
      <c r="L6" s="93" t="s">
        <v>60</v>
      </c>
      <c r="M6" s="93" t="s">
        <v>60</v>
      </c>
      <c r="N6" s="93" t="s">
        <v>60</v>
      </c>
      <c r="O6" s="93" t="s">
        <v>60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31.5" customHeight="1">
      <c r="A7" s="339"/>
      <c r="B7" s="340"/>
      <c r="C7" s="341"/>
      <c r="D7" s="338"/>
      <c r="E7" s="348"/>
      <c r="F7" s="341"/>
      <c r="G7" s="341"/>
      <c r="H7" s="341"/>
      <c r="I7" s="341"/>
      <c r="J7" s="94">
        <v>20</v>
      </c>
      <c r="K7" s="94">
        <v>19</v>
      </c>
      <c r="L7" s="94">
        <v>20</v>
      </c>
      <c r="M7" s="94">
        <v>16</v>
      </c>
      <c r="N7" s="94">
        <v>23</v>
      </c>
      <c r="O7" s="94">
        <v>6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59.65" customHeight="1">
      <c r="A8" s="339"/>
      <c r="B8" s="340"/>
      <c r="C8" s="341"/>
      <c r="D8" s="338"/>
      <c r="E8" s="348"/>
      <c r="F8" s="341"/>
      <c r="G8" s="341"/>
      <c r="H8" s="341"/>
      <c r="I8" s="341"/>
      <c r="J8" s="94" t="s">
        <v>61</v>
      </c>
      <c r="K8" s="94" t="s">
        <v>61</v>
      </c>
      <c r="L8" s="95" t="s">
        <v>61</v>
      </c>
      <c r="M8" s="94" t="s">
        <v>61</v>
      </c>
      <c r="N8" s="94" t="s">
        <v>61</v>
      </c>
      <c r="O8" s="95" t="s">
        <v>61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14.25">
      <c r="A9" s="96">
        <v>1</v>
      </c>
      <c r="B9" s="96">
        <v>2</v>
      </c>
      <c r="C9" s="96">
        <v>3</v>
      </c>
      <c r="D9" s="96">
        <v>4</v>
      </c>
      <c r="E9" s="96">
        <v>5</v>
      </c>
      <c r="F9" s="96">
        <v>6</v>
      </c>
      <c r="G9" s="96">
        <v>7</v>
      </c>
      <c r="H9" s="96">
        <v>8</v>
      </c>
      <c r="I9" s="96">
        <v>9</v>
      </c>
      <c r="J9" s="91">
        <v>10</v>
      </c>
      <c r="K9" s="91">
        <v>11</v>
      </c>
      <c r="L9" s="91">
        <v>12</v>
      </c>
      <c r="M9" s="91">
        <v>13</v>
      </c>
      <c r="N9" s="91">
        <v>14</v>
      </c>
      <c r="O9" s="91">
        <v>15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14.25">
      <c r="A10" s="97" t="s">
        <v>62</v>
      </c>
      <c r="B10" s="98" t="s">
        <v>63</v>
      </c>
      <c r="C10" s="99" t="s">
        <v>221</v>
      </c>
      <c r="D10" s="100">
        <f t="shared" ref="D10:I10" si="0">D11+D14+D21+D23</f>
        <v>2106</v>
      </c>
      <c r="E10" s="100">
        <f t="shared" si="0"/>
        <v>702</v>
      </c>
      <c r="F10" s="100">
        <f t="shared" si="0"/>
        <v>1404</v>
      </c>
      <c r="G10" s="100">
        <f t="shared" si="0"/>
        <v>639</v>
      </c>
      <c r="H10" s="100">
        <f t="shared" si="0"/>
        <v>765</v>
      </c>
      <c r="I10" s="100">
        <f t="shared" si="0"/>
        <v>0</v>
      </c>
      <c r="J10" s="101"/>
      <c r="K10" s="101"/>
      <c r="L10" s="102"/>
      <c r="M10" s="102"/>
      <c r="N10" s="91"/>
      <c r="O10" s="9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14.25">
      <c r="A11" s="103"/>
      <c r="B11" s="104" t="s">
        <v>173</v>
      </c>
      <c r="C11" s="122" t="s">
        <v>220</v>
      </c>
      <c r="D11" s="100">
        <f>E11+F11</f>
        <v>439</v>
      </c>
      <c r="E11" s="100">
        <f>SUM(E12:E13)</f>
        <v>146</v>
      </c>
      <c r="F11" s="100">
        <f>SUM(F12:F13)</f>
        <v>293</v>
      </c>
      <c r="G11" s="100">
        <f>SUM(G12:G13)</f>
        <v>107</v>
      </c>
      <c r="H11" s="100">
        <f>SUM(H12:H13)</f>
        <v>186</v>
      </c>
      <c r="I11" s="100">
        <f>SUM(I12:I22)</f>
        <v>0</v>
      </c>
      <c r="J11" s="101"/>
      <c r="K11" s="101"/>
      <c r="L11" s="102"/>
      <c r="M11" s="102"/>
      <c r="N11" s="91"/>
      <c r="O11" s="9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14.25">
      <c r="A12" s="105" t="s">
        <v>64</v>
      </c>
      <c r="B12" s="109" t="s">
        <v>67</v>
      </c>
      <c r="C12" s="106" t="s">
        <v>65</v>
      </c>
      <c r="D12" s="107">
        <f t="shared" ref="D12:D22" si="1">E12+F12</f>
        <v>205</v>
      </c>
      <c r="E12" s="107">
        <v>68</v>
      </c>
      <c r="F12" s="108">
        <f>SUM(J12:O12)</f>
        <v>137</v>
      </c>
      <c r="G12" s="108">
        <f t="shared" ref="G12:G20" si="2">F12-H12-I12</f>
        <v>51</v>
      </c>
      <c r="H12" s="108">
        <v>86</v>
      </c>
      <c r="I12" s="108">
        <v>0</v>
      </c>
      <c r="J12" s="101">
        <v>80</v>
      </c>
      <c r="K12" s="101">
        <v>57</v>
      </c>
      <c r="L12" s="102"/>
      <c r="M12" s="102"/>
      <c r="N12" s="91"/>
      <c r="O12" s="91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14.25">
      <c r="A13" s="105" t="s">
        <v>66</v>
      </c>
      <c r="B13" s="109" t="s">
        <v>174</v>
      </c>
      <c r="C13" s="106" t="s">
        <v>65</v>
      </c>
      <c r="D13" s="107">
        <f t="shared" si="1"/>
        <v>234</v>
      </c>
      <c r="E13" s="107">
        <v>78</v>
      </c>
      <c r="F13" s="108">
        <f>SUM(J13:O13)</f>
        <v>156</v>
      </c>
      <c r="G13" s="108">
        <f t="shared" si="2"/>
        <v>56</v>
      </c>
      <c r="H13" s="110">
        <v>100</v>
      </c>
      <c r="I13" s="111"/>
      <c r="J13" s="101">
        <v>80</v>
      </c>
      <c r="K13" s="101">
        <v>76</v>
      </c>
      <c r="L13" s="102"/>
      <c r="M13" s="102"/>
      <c r="N13" s="91"/>
      <c r="O13" s="9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14.25">
      <c r="A14" s="105"/>
      <c r="B14" s="276" t="s">
        <v>175</v>
      </c>
      <c r="C14" s="99"/>
      <c r="D14" s="100">
        <f>E14+F14</f>
        <v>879</v>
      </c>
      <c r="E14" s="100">
        <f>SUM(E15:E20)</f>
        <v>292</v>
      </c>
      <c r="F14" s="100">
        <f>SUM(F15:F20)</f>
        <v>587</v>
      </c>
      <c r="G14" s="100">
        <f>SUM(G15:G20)</f>
        <v>214</v>
      </c>
      <c r="H14" s="100">
        <f>SUM(H15:H20)</f>
        <v>373</v>
      </c>
      <c r="I14" s="111"/>
      <c r="J14" s="101"/>
      <c r="K14" s="101"/>
      <c r="L14" s="102"/>
      <c r="M14" s="102"/>
      <c r="N14" s="91"/>
      <c r="O14" s="9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14.25">
      <c r="A15" s="105" t="s">
        <v>68</v>
      </c>
      <c r="B15" s="109" t="s">
        <v>69</v>
      </c>
      <c r="C15" s="106" t="s">
        <v>78</v>
      </c>
      <c r="D15" s="107">
        <f t="shared" si="1"/>
        <v>150</v>
      </c>
      <c r="E15" s="107">
        <v>50</v>
      </c>
      <c r="F15" s="108">
        <f t="shared" ref="F15:F20" si="3">SUM(J15:O15)</f>
        <v>100</v>
      </c>
      <c r="G15" s="108">
        <f t="shared" si="2"/>
        <v>66</v>
      </c>
      <c r="H15" s="110">
        <v>34</v>
      </c>
      <c r="I15" s="108">
        <v>0</v>
      </c>
      <c r="J15" s="101">
        <v>100</v>
      </c>
      <c r="K15" s="101"/>
      <c r="L15" s="102"/>
      <c r="M15" s="102"/>
      <c r="N15" s="91"/>
      <c r="O15" s="91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14.25">
      <c r="A16" s="105" t="s">
        <v>70</v>
      </c>
      <c r="B16" s="109" t="s">
        <v>71</v>
      </c>
      <c r="C16" s="106" t="s">
        <v>99</v>
      </c>
      <c r="D16" s="107">
        <f t="shared" si="1"/>
        <v>175</v>
      </c>
      <c r="E16" s="107">
        <v>58</v>
      </c>
      <c r="F16" s="108">
        <f t="shared" si="3"/>
        <v>117</v>
      </c>
      <c r="G16" s="108">
        <f t="shared" si="2"/>
        <v>0</v>
      </c>
      <c r="H16" s="108">
        <v>117</v>
      </c>
      <c r="I16" s="108">
        <v>0</v>
      </c>
      <c r="J16" s="112">
        <v>60</v>
      </c>
      <c r="K16" s="112">
        <v>57</v>
      </c>
      <c r="L16" s="102"/>
      <c r="M16" s="102"/>
      <c r="N16" s="113"/>
      <c r="O16" s="113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14.25">
      <c r="A17" s="105" t="s">
        <v>72</v>
      </c>
      <c r="B17" s="109" t="s">
        <v>73</v>
      </c>
      <c r="C17" s="106" t="s">
        <v>99</v>
      </c>
      <c r="D17" s="107">
        <f t="shared" si="1"/>
        <v>175</v>
      </c>
      <c r="E17" s="107">
        <v>58</v>
      </c>
      <c r="F17" s="108">
        <f t="shared" si="3"/>
        <v>117</v>
      </c>
      <c r="G17" s="108">
        <f t="shared" si="2"/>
        <v>77</v>
      </c>
      <c r="H17" s="108">
        <v>40</v>
      </c>
      <c r="I17" s="108">
        <v>0</v>
      </c>
      <c r="J17" s="101">
        <v>60</v>
      </c>
      <c r="K17" s="101">
        <v>57</v>
      </c>
      <c r="L17" s="102"/>
      <c r="M17" s="102"/>
      <c r="N17" s="113"/>
      <c r="O17" s="114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14.25">
      <c r="A18" s="105" t="s">
        <v>74</v>
      </c>
      <c r="B18" s="109" t="s">
        <v>75</v>
      </c>
      <c r="C18" s="106" t="s">
        <v>219</v>
      </c>
      <c r="D18" s="107">
        <f t="shared" si="1"/>
        <v>175</v>
      </c>
      <c r="E18" s="107">
        <v>58</v>
      </c>
      <c r="F18" s="108">
        <f t="shared" si="3"/>
        <v>117</v>
      </c>
      <c r="G18" s="108">
        <f t="shared" si="2"/>
        <v>5</v>
      </c>
      <c r="H18" s="110">
        <v>112</v>
      </c>
      <c r="I18" s="108">
        <v>0</v>
      </c>
      <c r="J18" s="101">
        <v>60</v>
      </c>
      <c r="K18" s="101">
        <v>57</v>
      </c>
      <c r="L18" s="102"/>
      <c r="M18" s="102"/>
      <c r="N18" s="113"/>
      <c r="O18" s="114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14.25">
      <c r="A19" s="105" t="s">
        <v>76</v>
      </c>
      <c r="B19" s="109" t="s">
        <v>77</v>
      </c>
      <c r="C19" s="106" t="s">
        <v>99</v>
      </c>
      <c r="D19" s="107">
        <f t="shared" si="1"/>
        <v>114</v>
      </c>
      <c r="E19" s="107">
        <v>38</v>
      </c>
      <c r="F19" s="108">
        <f t="shared" si="3"/>
        <v>76</v>
      </c>
      <c r="G19" s="108">
        <f t="shared" si="2"/>
        <v>36</v>
      </c>
      <c r="H19" s="108">
        <v>40</v>
      </c>
      <c r="I19" s="108">
        <v>0</v>
      </c>
      <c r="J19" s="101"/>
      <c r="K19" s="101">
        <v>76</v>
      </c>
      <c r="L19" s="102"/>
      <c r="M19" s="102"/>
      <c r="N19" s="113"/>
      <c r="O19" s="114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14.25">
      <c r="A20" s="105" t="s">
        <v>79</v>
      </c>
      <c r="B20" s="277" t="s">
        <v>176</v>
      </c>
      <c r="C20" s="106" t="s">
        <v>78</v>
      </c>
      <c r="D20" s="107">
        <f t="shared" si="1"/>
        <v>90</v>
      </c>
      <c r="E20" s="107">
        <v>30</v>
      </c>
      <c r="F20" s="108">
        <f t="shared" si="3"/>
        <v>60</v>
      </c>
      <c r="G20" s="108">
        <f t="shared" si="2"/>
        <v>30</v>
      </c>
      <c r="H20" s="108">
        <v>30</v>
      </c>
      <c r="I20" s="108"/>
      <c r="J20" s="101">
        <v>60</v>
      </c>
      <c r="K20" s="101"/>
      <c r="L20" s="102"/>
      <c r="M20" s="102"/>
      <c r="N20" s="113"/>
      <c r="O20" s="114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5.5">
      <c r="A21" s="105"/>
      <c r="B21" s="115" t="s">
        <v>177</v>
      </c>
      <c r="C21" s="122" t="s">
        <v>218</v>
      </c>
      <c r="D21" s="100">
        <f t="shared" si="1"/>
        <v>234</v>
      </c>
      <c r="E21" s="100">
        <f>SUM(E22:E22)</f>
        <v>78</v>
      </c>
      <c r="F21" s="116">
        <f>SUM(F22:F22)</f>
        <v>156</v>
      </c>
      <c r="G21" s="116">
        <f>SUM(G22:G22)</f>
        <v>80</v>
      </c>
      <c r="H21" s="116">
        <f>SUM(H22:H22)</f>
        <v>76</v>
      </c>
      <c r="I21" s="116">
        <f>SUM(I22:I22)</f>
        <v>0</v>
      </c>
      <c r="J21" s="117"/>
      <c r="K21" s="117"/>
      <c r="L21" s="102"/>
      <c r="M21" s="102"/>
      <c r="N21" s="113"/>
      <c r="O21" s="114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14.25">
      <c r="A22" s="105" t="s">
        <v>81</v>
      </c>
      <c r="B22" s="109" t="s">
        <v>80</v>
      </c>
      <c r="C22" s="106" t="s">
        <v>65</v>
      </c>
      <c r="D22" s="107">
        <f t="shared" si="1"/>
        <v>234</v>
      </c>
      <c r="E22" s="107">
        <v>78</v>
      </c>
      <c r="F22" s="108">
        <f>SUM(J22:O22)</f>
        <v>156</v>
      </c>
      <c r="G22" s="108">
        <v>80</v>
      </c>
      <c r="H22" s="110">
        <v>76</v>
      </c>
      <c r="I22" s="108">
        <v>0</v>
      </c>
      <c r="J22" s="101">
        <v>80</v>
      </c>
      <c r="K22" s="101">
        <v>76</v>
      </c>
      <c r="L22" s="102"/>
      <c r="M22" s="102"/>
      <c r="N22" s="113"/>
      <c r="O22" s="114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5.5">
      <c r="A23" s="103"/>
      <c r="B23" s="115" t="s">
        <v>178</v>
      </c>
      <c r="C23" s="122" t="s">
        <v>225</v>
      </c>
      <c r="D23" s="100">
        <f>E23+F23</f>
        <v>554</v>
      </c>
      <c r="E23" s="100">
        <f>SUM(E24:E26)</f>
        <v>186</v>
      </c>
      <c r="F23" s="100">
        <f>SUM(F24:F26)</f>
        <v>368</v>
      </c>
      <c r="G23" s="100">
        <f>SUM(G24:G26)</f>
        <v>238</v>
      </c>
      <c r="H23" s="100">
        <f>SUM(H24:H26)</f>
        <v>130</v>
      </c>
      <c r="I23" s="118">
        <v>0</v>
      </c>
      <c r="J23" s="101"/>
      <c r="K23" s="101"/>
      <c r="L23" s="102"/>
      <c r="M23" s="102"/>
      <c r="N23" s="113"/>
      <c r="O23" s="114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4.25">
      <c r="A24" s="105" t="s">
        <v>82</v>
      </c>
      <c r="B24" s="279" t="s">
        <v>179</v>
      </c>
      <c r="C24" s="297" t="s">
        <v>78</v>
      </c>
      <c r="D24" s="107">
        <f>E24+F24</f>
        <v>144</v>
      </c>
      <c r="E24" s="107">
        <v>49</v>
      </c>
      <c r="F24" s="118">
        <f>SUM(J24:O24)</f>
        <v>95</v>
      </c>
      <c r="G24" s="119">
        <f>F24-H24-I24</f>
        <v>45</v>
      </c>
      <c r="H24" s="108">
        <v>50</v>
      </c>
      <c r="I24" s="118">
        <v>0</v>
      </c>
      <c r="J24" s="101"/>
      <c r="K24" s="101">
        <v>95</v>
      </c>
      <c r="L24" s="102"/>
      <c r="M24" s="102"/>
      <c r="N24" s="113"/>
      <c r="O24" s="11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4.25">
      <c r="A25" s="105" t="s">
        <v>83</v>
      </c>
      <c r="B25" s="278" t="s">
        <v>181</v>
      </c>
      <c r="C25" s="106" t="s">
        <v>99</v>
      </c>
      <c r="D25" s="107">
        <f>E25+F25</f>
        <v>176</v>
      </c>
      <c r="E25" s="107">
        <v>59</v>
      </c>
      <c r="F25" s="118">
        <f>SUM(J25:O25)</f>
        <v>117</v>
      </c>
      <c r="G25" s="119">
        <f>F25-H25-I25</f>
        <v>77</v>
      </c>
      <c r="H25" s="120">
        <v>40</v>
      </c>
      <c r="I25" s="118">
        <v>0</v>
      </c>
      <c r="J25" s="101">
        <v>60</v>
      </c>
      <c r="K25" s="101">
        <v>57</v>
      </c>
      <c r="L25" s="102"/>
      <c r="M25" s="102"/>
      <c r="N25" s="113"/>
      <c r="O25" s="11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4.25">
      <c r="A26" s="105"/>
      <c r="B26" s="121" t="s">
        <v>93</v>
      </c>
      <c r="C26" s="122" t="s">
        <v>225</v>
      </c>
      <c r="D26" s="100">
        <f>E26+F26</f>
        <v>234</v>
      </c>
      <c r="E26" s="100">
        <f>SUM(E27)</f>
        <v>78</v>
      </c>
      <c r="F26" s="100">
        <f>SUM(F27)</f>
        <v>156</v>
      </c>
      <c r="G26" s="100">
        <f>SUM(G27)</f>
        <v>116</v>
      </c>
      <c r="H26" s="100">
        <f>SUM(H27)</f>
        <v>40</v>
      </c>
      <c r="I26" s="118">
        <v>0</v>
      </c>
      <c r="J26" s="101"/>
      <c r="K26" s="101"/>
      <c r="L26" s="102"/>
      <c r="M26" s="102"/>
      <c r="N26" s="113"/>
      <c r="O26" s="114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14.25">
      <c r="A27" s="105" t="s">
        <v>84</v>
      </c>
      <c r="B27" s="278" t="s">
        <v>180</v>
      </c>
      <c r="C27" s="106" t="s">
        <v>217</v>
      </c>
      <c r="D27" s="107">
        <f>E27+F27</f>
        <v>234</v>
      </c>
      <c r="E27" s="107">
        <v>78</v>
      </c>
      <c r="F27" s="118">
        <f>SUM(J27:O27)</f>
        <v>156</v>
      </c>
      <c r="G27" s="296">
        <f>F27-H27-I27</f>
        <v>116</v>
      </c>
      <c r="H27" s="120">
        <v>40</v>
      </c>
      <c r="I27" s="118"/>
      <c r="J27" s="101">
        <v>80</v>
      </c>
      <c r="K27" s="101">
        <v>76</v>
      </c>
      <c r="L27" s="102"/>
      <c r="M27" s="102"/>
      <c r="N27" s="113"/>
      <c r="O27" s="114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s="124" customFormat="1" ht="12.75" customHeight="1">
      <c r="A28" s="121" t="s">
        <v>85</v>
      </c>
      <c r="B28" s="121" t="s">
        <v>86</v>
      </c>
      <c r="C28" s="122" t="s">
        <v>274</v>
      </c>
      <c r="D28" s="123">
        <f>SUM(D29:D33)</f>
        <v>634</v>
      </c>
      <c r="E28" s="123">
        <f>SUM(E29:E33)</f>
        <v>212</v>
      </c>
      <c r="F28" s="123">
        <f>SUM(F29:F33)</f>
        <v>422</v>
      </c>
      <c r="G28" s="123">
        <f>SUM(G29:G33)</f>
        <v>112</v>
      </c>
      <c r="H28" s="123">
        <f>SUM(H29:H33)</f>
        <v>310</v>
      </c>
      <c r="I28" s="123">
        <f>SUM(I29:I32)</f>
        <v>0</v>
      </c>
      <c r="J28" s="113"/>
      <c r="K28" s="113"/>
      <c r="L28" s="113"/>
      <c r="M28" s="113"/>
      <c r="N28" s="113"/>
      <c r="O28" s="114"/>
    </row>
    <row r="29" spans="1:252" ht="14.25">
      <c r="A29" s="125" t="s">
        <v>87</v>
      </c>
      <c r="B29" s="125" t="s">
        <v>88</v>
      </c>
      <c r="C29" s="126" t="s">
        <v>78</v>
      </c>
      <c r="D29" s="127">
        <f>E29+F29</f>
        <v>70</v>
      </c>
      <c r="E29" s="127">
        <v>24</v>
      </c>
      <c r="F29" s="128">
        <f>SUM(J29:O29)</f>
        <v>46</v>
      </c>
      <c r="G29" s="128">
        <f>F29-H29-I29</f>
        <v>26</v>
      </c>
      <c r="H29" s="129">
        <v>20</v>
      </c>
      <c r="I29" s="130">
        <v>0</v>
      </c>
      <c r="J29" s="113"/>
      <c r="K29" s="113"/>
      <c r="L29" s="113"/>
      <c r="M29" s="131"/>
      <c r="N29" s="113">
        <v>46</v>
      </c>
      <c r="O29" s="114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14.25">
      <c r="A30" s="132" t="s">
        <v>89</v>
      </c>
      <c r="B30" s="132" t="s">
        <v>73</v>
      </c>
      <c r="C30" s="126" t="s">
        <v>78</v>
      </c>
      <c r="D30" s="127">
        <f>E30+F30</f>
        <v>90</v>
      </c>
      <c r="E30" s="133">
        <v>30</v>
      </c>
      <c r="F30" s="128">
        <f>SUM(J30:O30)</f>
        <v>60</v>
      </c>
      <c r="G30" s="128">
        <f>F30-H30-I30</f>
        <v>40</v>
      </c>
      <c r="H30" s="134">
        <v>20</v>
      </c>
      <c r="I30" s="130">
        <v>0</v>
      </c>
      <c r="J30" s="113"/>
      <c r="K30" s="113"/>
      <c r="L30" s="114">
        <v>60</v>
      </c>
      <c r="M30" s="114"/>
      <c r="N30" s="114"/>
      <c r="O30" s="114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s="124" customFormat="1">
      <c r="A31" s="132" t="s">
        <v>90</v>
      </c>
      <c r="B31" s="132" t="s">
        <v>71</v>
      </c>
      <c r="C31" s="126" t="s">
        <v>273</v>
      </c>
      <c r="D31" s="127">
        <f>E31+F31</f>
        <v>177</v>
      </c>
      <c r="E31" s="133">
        <v>59</v>
      </c>
      <c r="F31" s="128">
        <f>SUM(J31:O31)</f>
        <v>118</v>
      </c>
      <c r="G31" s="128">
        <f>F31-H31-I31</f>
        <v>0</v>
      </c>
      <c r="H31" s="139">
        <v>118</v>
      </c>
      <c r="I31" s="130">
        <v>0</v>
      </c>
      <c r="J31" s="113"/>
      <c r="K31" s="113"/>
      <c r="L31" s="114">
        <v>40</v>
      </c>
      <c r="M31" s="131">
        <v>32</v>
      </c>
      <c r="N31" s="114">
        <v>46</v>
      </c>
      <c r="O31" s="114"/>
    </row>
    <row r="32" spans="1:252" ht="14.25">
      <c r="A32" s="132" t="s">
        <v>91</v>
      </c>
      <c r="B32" s="132" t="s">
        <v>75</v>
      </c>
      <c r="C32" s="126" t="s">
        <v>222</v>
      </c>
      <c r="D32" s="127">
        <f>E32+F32</f>
        <v>177</v>
      </c>
      <c r="E32" s="133">
        <v>59</v>
      </c>
      <c r="F32" s="128">
        <f>SUM(J32:O32)</f>
        <v>118</v>
      </c>
      <c r="G32" s="128">
        <f>F32-H32-I32</f>
        <v>6</v>
      </c>
      <c r="H32" s="140">
        <v>112</v>
      </c>
      <c r="I32" s="130">
        <v>0</v>
      </c>
      <c r="J32" s="113"/>
      <c r="K32" s="113"/>
      <c r="L32" s="113">
        <v>40</v>
      </c>
      <c r="M32" s="114">
        <v>32</v>
      </c>
      <c r="N32" s="114">
        <v>46</v>
      </c>
      <c r="O32" s="113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14.25">
      <c r="A33" s="132"/>
      <c r="B33" s="121" t="s">
        <v>93</v>
      </c>
      <c r="C33" s="122" t="s">
        <v>224</v>
      </c>
      <c r="D33" s="123">
        <f>D34+D35</f>
        <v>120</v>
      </c>
      <c r="E33" s="123">
        <f>E34+E35</f>
        <v>40</v>
      </c>
      <c r="F33" s="123">
        <f>SUM(F34:F35)</f>
        <v>80</v>
      </c>
      <c r="G33" s="123">
        <f>SUM(G34:G35)</f>
        <v>40</v>
      </c>
      <c r="H33" s="123">
        <f>SUM(H34:H35)</f>
        <v>40</v>
      </c>
      <c r="I33" s="123">
        <f>SUM(I35:I35)</f>
        <v>0</v>
      </c>
      <c r="J33" s="113"/>
      <c r="K33" s="113"/>
      <c r="L33" s="113"/>
      <c r="M33" s="293"/>
      <c r="N33" s="114"/>
      <c r="O33" s="11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14.25">
      <c r="A34" s="132" t="s">
        <v>92</v>
      </c>
      <c r="B34" s="135" t="s">
        <v>216</v>
      </c>
      <c r="C34" s="126" t="s">
        <v>223</v>
      </c>
      <c r="D34" s="127">
        <f>E34+F34</f>
        <v>60</v>
      </c>
      <c r="E34" s="295">
        <v>20</v>
      </c>
      <c r="F34" s="128">
        <f>SUM(J34:O34)</f>
        <v>40</v>
      </c>
      <c r="G34" s="128">
        <f>F34-H34-I34</f>
        <v>20</v>
      </c>
      <c r="H34" s="295">
        <v>20</v>
      </c>
      <c r="I34" s="123"/>
      <c r="J34" s="113"/>
      <c r="K34" s="113"/>
      <c r="L34" s="291">
        <v>40</v>
      </c>
      <c r="M34" s="283"/>
      <c r="N34" s="292"/>
      <c r="O34" s="113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14.25">
      <c r="A35" s="132" t="s">
        <v>94</v>
      </c>
      <c r="B35" s="290" t="s">
        <v>95</v>
      </c>
      <c r="C35" s="126" t="s">
        <v>223</v>
      </c>
      <c r="D35" s="127">
        <f>E35+F35</f>
        <v>60</v>
      </c>
      <c r="E35" s="133">
        <v>20</v>
      </c>
      <c r="F35" s="128">
        <f>SUM(J35:O35)</f>
        <v>40</v>
      </c>
      <c r="G35" s="128">
        <f>F35-H35-I35</f>
        <v>20</v>
      </c>
      <c r="H35" s="141">
        <v>20</v>
      </c>
      <c r="I35" s="130">
        <v>0</v>
      </c>
      <c r="J35" s="113"/>
      <c r="K35" s="113"/>
      <c r="L35" s="280">
        <v>40</v>
      </c>
      <c r="M35" s="284"/>
      <c r="N35" s="292"/>
      <c r="O35" s="89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s="144" customFormat="1" ht="13.5" customHeight="1">
      <c r="A36" s="142" t="s">
        <v>96</v>
      </c>
      <c r="B36" s="121" t="s">
        <v>97</v>
      </c>
      <c r="C36" s="122" t="s">
        <v>218</v>
      </c>
      <c r="D36" s="123">
        <f t="shared" ref="D36:I36" si="4">SUM(D37:D38)</f>
        <v>180</v>
      </c>
      <c r="E36" s="123">
        <f t="shared" si="4"/>
        <v>60</v>
      </c>
      <c r="F36" s="123">
        <f t="shared" si="4"/>
        <v>120</v>
      </c>
      <c r="G36" s="123">
        <f>SUM(G37:G38)</f>
        <v>40</v>
      </c>
      <c r="H36" s="123">
        <f t="shared" si="4"/>
        <v>80</v>
      </c>
      <c r="I36" s="123">
        <f t="shared" si="4"/>
        <v>0</v>
      </c>
      <c r="J36" s="143"/>
      <c r="K36" s="143"/>
      <c r="L36" s="114"/>
      <c r="M36" s="294"/>
      <c r="N36" s="114"/>
      <c r="O36" s="114"/>
    </row>
    <row r="37" spans="1:252" s="124" customFormat="1">
      <c r="A37" s="132" t="s">
        <v>98</v>
      </c>
      <c r="B37" s="132" t="s">
        <v>174</v>
      </c>
      <c r="C37" s="106" t="s">
        <v>226</v>
      </c>
      <c r="D37" s="127">
        <f>E37+F37</f>
        <v>90</v>
      </c>
      <c r="E37" s="133">
        <v>30</v>
      </c>
      <c r="F37" s="128">
        <f>SUM(J37:O37)</f>
        <v>60</v>
      </c>
      <c r="G37" s="128">
        <f>F37-H37-I37</f>
        <v>20</v>
      </c>
      <c r="H37" s="89">
        <v>40</v>
      </c>
      <c r="I37" s="130">
        <v>0</v>
      </c>
      <c r="J37" s="113"/>
      <c r="K37" s="113"/>
      <c r="L37" s="114">
        <v>60</v>
      </c>
      <c r="M37" s="114"/>
      <c r="N37" s="114"/>
      <c r="O37" s="114"/>
    </row>
    <row r="38" spans="1:252" ht="14.25">
      <c r="A38" s="132" t="s">
        <v>100</v>
      </c>
      <c r="B38" s="132" t="s">
        <v>182</v>
      </c>
      <c r="C38" s="106" t="s">
        <v>226</v>
      </c>
      <c r="D38" s="127">
        <f>E38+F38</f>
        <v>90</v>
      </c>
      <c r="E38" s="133">
        <v>30</v>
      </c>
      <c r="F38" s="128">
        <f>SUM(J38:O38)</f>
        <v>60</v>
      </c>
      <c r="G38" s="128">
        <f>F38-H38-I38</f>
        <v>20</v>
      </c>
      <c r="H38" s="140">
        <v>40</v>
      </c>
      <c r="I38" s="130">
        <v>0</v>
      </c>
      <c r="J38" s="113"/>
      <c r="K38" s="113"/>
      <c r="L38" s="114">
        <v>60</v>
      </c>
      <c r="M38" s="131"/>
      <c r="N38" s="114"/>
      <c r="O38" s="113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s="144" customFormat="1">
      <c r="A39" s="121" t="s">
        <v>101</v>
      </c>
      <c r="B39" s="145" t="s">
        <v>102</v>
      </c>
      <c r="C39" s="99" t="s">
        <v>228</v>
      </c>
      <c r="D39" s="146">
        <f>SUM(D40,D52)</f>
        <v>2372</v>
      </c>
      <c r="E39" s="146">
        <f>SUM(E40,E52)</f>
        <v>790</v>
      </c>
      <c r="F39" s="146">
        <f>SUM(F40,F52)</f>
        <v>1582</v>
      </c>
      <c r="G39" s="146">
        <f>SUM(G40,G52)</f>
        <v>794</v>
      </c>
      <c r="H39" s="146">
        <f>SUM(H40,H50)</f>
        <v>358</v>
      </c>
      <c r="I39" s="146">
        <f>SUM(I40,I58)</f>
        <v>0</v>
      </c>
      <c r="J39" s="143"/>
      <c r="K39" s="114"/>
      <c r="L39" s="114"/>
      <c r="M39" s="114"/>
      <c r="N39" s="114"/>
      <c r="O39" s="273"/>
    </row>
    <row r="40" spans="1:252" ht="14.25">
      <c r="A40" s="121" t="s">
        <v>103</v>
      </c>
      <c r="B40" s="145" t="s">
        <v>104</v>
      </c>
      <c r="C40" s="99" t="s">
        <v>227</v>
      </c>
      <c r="D40" s="146">
        <f t="shared" ref="D40:I40" si="5">SUM(D41:D50)</f>
        <v>952</v>
      </c>
      <c r="E40" s="146">
        <f t="shared" si="5"/>
        <v>316</v>
      </c>
      <c r="F40" s="146">
        <f t="shared" si="5"/>
        <v>636</v>
      </c>
      <c r="G40" s="146">
        <f t="shared" si="5"/>
        <v>328</v>
      </c>
      <c r="H40" s="146">
        <f t="shared" si="5"/>
        <v>308</v>
      </c>
      <c r="I40" s="146">
        <f t="shared" si="5"/>
        <v>0</v>
      </c>
      <c r="J40" s="143"/>
      <c r="K40" s="114"/>
      <c r="L40" s="131"/>
      <c r="M40" s="114"/>
      <c r="N40" s="114"/>
      <c r="O40" s="274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s="124" customFormat="1">
      <c r="A41" s="132" t="s">
        <v>105</v>
      </c>
      <c r="B41" s="135" t="s">
        <v>183</v>
      </c>
      <c r="C41" s="136" t="s">
        <v>78</v>
      </c>
      <c r="D41" s="127">
        <f t="shared" ref="D41:D49" si="6">E41+F41</f>
        <v>103</v>
      </c>
      <c r="E41" s="133">
        <v>34</v>
      </c>
      <c r="F41" s="128">
        <f t="shared" ref="F41:F49" si="7">SUM(J41:O41)</f>
        <v>69</v>
      </c>
      <c r="G41" s="128">
        <f t="shared" ref="G41:G51" si="8">F41-H41-I41</f>
        <v>45</v>
      </c>
      <c r="H41" s="134">
        <v>24</v>
      </c>
      <c r="I41" s="130">
        <v>0</v>
      </c>
      <c r="J41" s="113"/>
      <c r="K41" s="113"/>
      <c r="L41" s="114"/>
      <c r="M41" s="114"/>
      <c r="N41" s="113">
        <v>69</v>
      </c>
      <c r="O41" s="273"/>
    </row>
    <row r="42" spans="1:252" s="124" customFormat="1">
      <c r="A42" s="132" t="s">
        <v>106</v>
      </c>
      <c r="B42" s="135" t="s">
        <v>184</v>
      </c>
      <c r="C42" s="136" t="s">
        <v>78</v>
      </c>
      <c r="D42" s="127">
        <f t="shared" si="6"/>
        <v>72</v>
      </c>
      <c r="E42" s="133">
        <v>24</v>
      </c>
      <c r="F42" s="128">
        <f t="shared" si="7"/>
        <v>48</v>
      </c>
      <c r="G42" s="128">
        <f t="shared" si="8"/>
        <v>24</v>
      </c>
      <c r="H42" s="134">
        <v>24</v>
      </c>
      <c r="I42" s="130">
        <v>0</v>
      </c>
      <c r="J42" s="113"/>
      <c r="K42" s="114"/>
      <c r="L42" s="114"/>
      <c r="M42" s="114">
        <v>48</v>
      </c>
      <c r="N42" s="114"/>
      <c r="O42" s="114"/>
    </row>
    <row r="43" spans="1:252" ht="14.25">
      <c r="A43" s="132" t="s">
        <v>107</v>
      </c>
      <c r="B43" s="135" t="s">
        <v>185</v>
      </c>
      <c r="C43" s="136" t="s">
        <v>78</v>
      </c>
      <c r="D43" s="127">
        <f t="shared" si="6"/>
        <v>72</v>
      </c>
      <c r="E43" s="133">
        <v>24</v>
      </c>
      <c r="F43" s="128">
        <f t="shared" si="7"/>
        <v>48</v>
      </c>
      <c r="G43" s="128">
        <f t="shared" si="8"/>
        <v>24</v>
      </c>
      <c r="H43" s="134">
        <v>24</v>
      </c>
      <c r="I43" s="130">
        <v>0</v>
      </c>
      <c r="J43" s="113"/>
      <c r="K43" s="114"/>
      <c r="L43" s="89"/>
      <c r="M43" s="131">
        <v>48</v>
      </c>
      <c r="N43" s="114"/>
      <c r="O43" s="275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14.25">
      <c r="A44" s="132" t="s">
        <v>108</v>
      </c>
      <c r="B44" s="135" t="s">
        <v>186</v>
      </c>
      <c r="C44" s="136" t="s">
        <v>78</v>
      </c>
      <c r="D44" s="127">
        <f t="shared" si="6"/>
        <v>60</v>
      </c>
      <c r="E44" s="133">
        <v>20</v>
      </c>
      <c r="F44" s="128">
        <f t="shared" si="7"/>
        <v>40</v>
      </c>
      <c r="G44" s="128">
        <f t="shared" si="8"/>
        <v>10</v>
      </c>
      <c r="H44" s="134">
        <v>30</v>
      </c>
      <c r="I44" s="130">
        <v>0</v>
      </c>
      <c r="J44" s="113"/>
      <c r="K44" s="114"/>
      <c r="L44" s="114">
        <v>40</v>
      </c>
      <c r="M44" s="114"/>
      <c r="N44" s="113"/>
      <c r="O44" s="273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14.25">
      <c r="A45" s="132" t="s">
        <v>109</v>
      </c>
      <c r="B45" s="135" t="s">
        <v>187</v>
      </c>
      <c r="C45" s="136" t="s">
        <v>78</v>
      </c>
      <c r="D45" s="127">
        <f t="shared" si="6"/>
        <v>90</v>
      </c>
      <c r="E45" s="133">
        <v>30</v>
      </c>
      <c r="F45" s="128">
        <f t="shared" si="7"/>
        <v>60</v>
      </c>
      <c r="G45" s="128">
        <f t="shared" si="8"/>
        <v>30</v>
      </c>
      <c r="H45" s="134">
        <v>30</v>
      </c>
      <c r="I45" s="130">
        <v>0</v>
      </c>
      <c r="J45" s="113"/>
      <c r="K45" s="113"/>
      <c r="L45" s="114">
        <v>60</v>
      </c>
      <c r="M45" s="113"/>
      <c r="N45" s="131"/>
      <c r="O45" s="273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14.25">
      <c r="A46" s="132" t="s">
        <v>110</v>
      </c>
      <c r="B46" s="135" t="s">
        <v>188</v>
      </c>
      <c r="C46" s="136" t="s">
        <v>78</v>
      </c>
      <c r="D46" s="127">
        <f t="shared" si="6"/>
        <v>69</v>
      </c>
      <c r="E46" s="133">
        <v>23</v>
      </c>
      <c r="F46" s="128">
        <f t="shared" si="7"/>
        <v>46</v>
      </c>
      <c r="G46" s="128">
        <f t="shared" si="8"/>
        <v>30</v>
      </c>
      <c r="H46" s="134">
        <v>16</v>
      </c>
      <c r="I46" s="130">
        <v>0</v>
      </c>
      <c r="J46" s="113"/>
      <c r="K46" s="114"/>
      <c r="L46" s="114"/>
      <c r="M46" s="114"/>
      <c r="N46" s="114">
        <v>46</v>
      </c>
      <c r="O46" s="273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13.5" customHeight="1">
      <c r="A47" s="132" t="s">
        <v>111</v>
      </c>
      <c r="B47" s="135" t="s">
        <v>189</v>
      </c>
      <c r="C47" s="136" t="s">
        <v>99</v>
      </c>
      <c r="D47" s="127">
        <f t="shared" si="6"/>
        <v>162</v>
      </c>
      <c r="E47" s="133">
        <v>54</v>
      </c>
      <c r="F47" s="128">
        <f t="shared" si="7"/>
        <v>108</v>
      </c>
      <c r="G47" s="128">
        <f t="shared" si="8"/>
        <v>58</v>
      </c>
      <c r="H47" s="134">
        <v>50</v>
      </c>
      <c r="I47" s="130">
        <v>0</v>
      </c>
      <c r="J47" s="113"/>
      <c r="K47" s="114"/>
      <c r="L47" s="114">
        <v>60</v>
      </c>
      <c r="M47" s="114">
        <v>48</v>
      </c>
      <c r="N47" s="114"/>
      <c r="O47" s="273"/>
      <c r="P47" s="1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ht="14.25">
      <c r="A48" s="132" t="s">
        <v>112</v>
      </c>
      <c r="B48" s="135" t="s">
        <v>190</v>
      </c>
      <c r="C48" s="136" t="s">
        <v>78</v>
      </c>
      <c r="D48" s="127">
        <f t="shared" si="6"/>
        <v>60</v>
      </c>
      <c r="E48" s="133">
        <v>20</v>
      </c>
      <c r="F48" s="128">
        <f t="shared" si="7"/>
        <v>40</v>
      </c>
      <c r="G48" s="128">
        <f t="shared" si="8"/>
        <v>20</v>
      </c>
      <c r="H48" s="134">
        <v>20</v>
      </c>
      <c r="I48" s="130">
        <v>0</v>
      </c>
      <c r="J48" s="113"/>
      <c r="K48" s="114"/>
      <c r="L48" s="131">
        <v>40</v>
      </c>
      <c r="M48" s="114"/>
      <c r="N48" s="114"/>
      <c r="O48" s="273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14.25">
      <c r="A49" s="132" t="s">
        <v>113</v>
      </c>
      <c r="B49" s="135" t="s">
        <v>115</v>
      </c>
      <c r="C49" s="136" t="s">
        <v>78</v>
      </c>
      <c r="D49" s="127">
        <f t="shared" si="6"/>
        <v>102</v>
      </c>
      <c r="E49" s="133">
        <v>33</v>
      </c>
      <c r="F49" s="128">
        <f t="shared" si="7"/>
        <v>69</v>
      </c>
      <c r="G49" s="128">
        <f t="shared" si="8"/>
        <v>29</v>
      </c>
      <c r="H49" s="134">
        <v>40</v>
      </c>
      <c r="I49" s="130">
        <v>0</v>
      </c>
      <c r="J49" s="113"/>
      <c r="K49" s="114"/>
      <c r="L49" s="114"/>
      <c r="M49" s="114"/>
      <c r="N49" s="114">
        <v>69</v>
      </c>
      <c r="O49" s="274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ht="14.25">
      <c r="A50" s="132"/>
      <c r="B50" s="145" t="s">
        <v>93</v>
      </c>
      <c r="C50" s="99" t="s">
        <v>224</v>
      </c>
      <c r="D50" s="146">
        <f>SUM(D51:D51)</f>
        <v>162</v>
      </c>
      <c r="E50" s="146">
        <f>SUM(E51:E51)</f>
        <v>54</v>
      </c>
      <c r="F50" s="146">
        <f>SUM(F51:F51)</f>
        <v>108</v>
      </c>
      <c r="G50" s="146">
        <f>SUM(G51:G51)</f>
        <v>58</v>
      </c>
      <c r="H50" s="146">
        <f>SUM(H51:H51)</f>
        <v>50</v>
      </c>
      <c r="I50" s="146">
        <v>0</v>
      </c>
      <c r="J50" s="113"/>
      <c r="K50" s="113"/>
      <c r="L50" s="114"/>
      <c r="M50" s="114"/>
      <c r="N50" s="113"/>
      <c r="O50" s="273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ht="14.25">
      <c r="A51" s="135" t="s">
        <v>114</v>
      </c>
      <c r="B51" s="135" t="s">
        <v>258</v>
      </c>
      <c r="C51" s="136" t="s">
        <v>99</v>
      </c>
      <c r="D51" s="127">
        <f>E51+F51</f>
        <v>162</v>
      </c>
      <c r="E51" s="133">
        <v>54</v>
      </c>
      <c r="F51" s="128">
        <f>SUM(J51:O51)</f>
        <v>108</v>
      </c>
      <c r="G51" s="128">
        <f t="shared" si="8"/>
        <v>58</v>
      </c>
      <c r="H51" s="134">
        <v>50</v>
      </c>
      <c r="I51" s="130">
        <v>0</v>
      </c>
      <c r="J51" s="113"/>
      <c r="K51" s="113"/>
      <c r="L51" s="114">
        <v>60</v>
      </c>
      <c r="M51" s="113">
        <v>48</v>
      </c>
      <c r="N51" s="113"/>
      <c r="O51" s="273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s="144" customFormat="1">
      <c r="A52" s="145" t="s">
        <v>116</v>
      </c>
      <c r="B52" s="145" t="s">
        <v>117</v>
      </c>
      <c r="C52" s="99" t="s">
        <v>232</v>
      </c>
      <c r="D52" s="146">
        <f t="shared" ref="D52:I52" si="9">D53+D59+D65+D70</f>
        <v>1420</v>
      </c>
      <c r="E52" s="146">
        <f t="shared" si="9"/>
        <v>474</v>
      </c>
      <c r="F52" s="146">
        <f t="shared" si="9"/>
        <v>946</v>
      </c>
      <c r="G52" s="146">
        <f t="shared" si="9"/>
        <v>466</v>
      </c>
      <c r="H52" s="146">
        <f t="shared" si="9"/>
        <v>460</v>
      </c>
      <c r="I52" s="146">
        <f t="shared" si="9"/>
        <v>20</v>
      </c>
      <c r="J52" s="143"/>
      <c r="K52" s="143"/>
      <c r="L52" s="143"/>
      <c r="M52" s="143"/>
      <c r="N52" s="114"/>
      <c r="O52" s="274"/>
    </row>
    <row r="53" spans="1:252" ht="14.25" customHeight="1">
      <c r="A53" s="121" t="s">
        <v>118</v>
      </c>
      <c r="B53" s="121" t="s">
        <v>191</v>
      </c>
      <c r="C53" s="99" t="s">
        <v>270</v>
      </c>
      <c r="D53" s="146">
        <f>SUM(D54:D56)</f>
        <v>488</v>
      </c>
      <c r="E53" s="146">
        <f>SUM(E54:E58)</f>
        <v>163</v>
      </c>
      <c r="F53" s="146">
        <f>SUM(F54:F56)</f>
        <v>325</v>
      </c>
      <c r="G53" s="146">
        <f>SUM(G54:G58)</f>
        <v>125</v>
      </c>
      <c r="H53" s="146">
        <f>SUM(H54:H58)</f>
        <v>180</v>
      </c>
      <c r="I53" s="146">
        <f>SUM(I54:I58)</f>
        <v>20</v>
      </c>
      <c r="J53" s="143"/>
      <c r="K53" s="143"/>
      <c r="L53" s="143"/>
      <c r="M53" s="143"/>
      <c r="N53" s="113"/>
      <c r="O53" s="273"/>
      <c r="P53"/>
      <c r="Q53" s="148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s="124" customFormat="1" ht="15.75" customHeight="1">
      <c r="A54" s="132" t="s">
        <v>119</v>
      </c>
      <c r="B54" s="135" t="s">
        <v>192</v>
      </c>
      <c r="C54" s="136" t="s">
        <v>229</v>
      </c>
      <c r="D54" s="127">
        <f>E54+F54</f>
        <v>156</v>
      </c>
      <c r="E54" s="133">
        <v>52</v>
      </c>
      <c r="F54" s="128">
        <f>SUM(J54:O54)</f>
        <v>104</v>
      </c>
      <c r="G54" s="127">
        <f>F54-H54-I54</f>
        <v>34</v>
      </c>
      <c r="H54" s="134">
        <v>50</v>
      </c>
      <c r="I54" s="130">
        <v>20</v>
      </c>
      <c r="J54" s="113"/>
      <c r="K54" s="113"/>
      <c r="L54" s="113">
        <v>40</v>
      </c>
      <c r="M54" s="113">
        <v>64</v>
      </c>
      <c r="N54" s="113"/>
      <c r="O54" s="273"/>
    </row>
    <row r="55" spans="1:252" ht="15" customHeight="1">
      <c r="A55" s="132" t="s">
        <v>120</v>
      </c>
      <c r="B55" s="135" t="s">
        <v>193</v>
      </c>
      <c r="C55" s="136" t="s">
        <v>229</v>
      </c>
      <c r="D55" s="127">
        <f>E55+F55</f>
        <v>156</v>
      </c>
      <c r="E55" s="133">
        <v>52</v>
      </c>
      <c r="F55" s="128">
        <f>SUM(J55:O55)</f>
        <v>104</v>
      </c>
      <c r="G55" s="128">
        <f>F55-H55-I55</f>
        <v>54</v>
      </c>
      <c r="H55" s="134">
        <v>50</v>
      </c>
      <c r="I55" s="130">
        <v>0</v>
      </c>
      <c r="J55" s="113"/>
      <c r="K55" s="113"/>
      <c r="L55" s="113">
        <v>40</v>
      </c>
      <c r="M55" s="113">
        <v>64</v>
      </c>
      <c r="N55" s="114"/>
      <c r="O55" s="281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ht="15" customHeight="1">
      <c r="A56" s="132" t="s">
        <v>194</v>
      </c>
      <c r="B56" s="135" t="s">
        <v>195</v>
      </c>
      <c r="C56" s="106" t="s">
        <v>99</v>
      </c>
      <c r="D56" s="127">
        <f>E56+F56</f>
        <v>176</v>
      </c>
      <c r="E56" s="133">
        <v>59</v>
      </c>
      <c r="F56" s="128">
        <f>SUM(J56:O56)</f>
        <v>117</v>
      </c>
      <c r="G56" s="128">
        <f>F56-H56-I56</f>
        <v>37</v>
      </c>
      <c r="H56" s="134">
        <v>80</v>
      </c>
      <c r="I56" s="130">
        <v>0</v>
      </c>
      <c r="J56" s="113"/>
      <c r="K56" s="113"/>
      <c r="L56" s="113"/>
      <c r="M56" s="113">
        <v>48</v>
      </c>
      <c r="N56" s="280">
        <v>69</v>
      </c>
      <c r="O56" s="283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ht="15" customHeight="1">
      <c r="A57" s="135" t="s">
        <v>121</v>
      </c>
      <c r="B57" s="135" t="s">
        <v>122</v>
      </c>
      <c r="C57" s="136" t="s">
        <v>230</v>
      </c>
      <c r="D57" s="127">
        <f>E57+F57</f>
        <v>36</v>
      </c>
      <c r="E57" s="137">
        <v>0</v>
      </c>
      <c r="F57" s="128">
        <v>36</v>
      </c>
      <c r="G57" s="128">
        <v>0</v>
      </c>
      <c r="H57" s="130">
        <v>0</v>
      </c>
      <c r="I57" s="130">
        <v>0</v>
      </c>
      <c r="J57" s="113"/>
      <c r="K57" s="113"/>
      <c r="L57" s="113"/>
      <c r="M57" s="113"/>
      <c r="N57" s="287" t="s">
        <v>214</v>
      </c>
      <c r="O57" s="283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s="149" customFormat="1">
      <c r="A58" s="135" t="s">
        <v>196</v>
      </c>
      <c r="B58" s="135" t="s">
        <v>19</v>
      </c>
      <c r="C58" s="136" t="s">
        <v>230</v>
      </c>
      <c r="D58" s="127">
        <f>E58+F58</f>
        <v>36</v>
      </c>
      <c r="E58" s="137">
        <v>0</v>
      </c>
      <c r="F58" s="128">
        <v>36</v>
      </c>
      <c r="G58" s="128">
        <v>0</v>
      </c>
      <c r="H58" s="130">
        <v>0</v>
      </c>
      <c r="I58" s="130">
        <v>0</v>
      </c>
      <c r="J58" s="113"/>
      <c r="K58" s="113"/>
      <c r="L58" s="113"/>
      <c r="M58" s="113"/>
      <c r="N58" s="287" t="s">
        <v>214</v>
      </c>
      <c r="O58" s="284"/>
    </row>
    <row r="59" spans="1:252" s="144" customFormat="1" ht="27" customHeight="1">
      <c r="A59" s="121" t="s">
        <v>123</v>
      </c>
      <c r="B59" s="121" t="s">
        <v>197</v>
      </c>
      <c r="C59" s="99" t="s">
        <v>271</v>
      </c>
      <c r="D59" s="123">
        <f>SUM(D60:D62)</f>
        <v>414</v>
      </c>
      <c r="E59" s="123">
        <f>SUM(E60:E64)</f>
        <v>138</v>
      </c>
      <c r="F59" s="123">
        <f>SUM(F60:F62)</f>
        <v>276</v>
      </c>
      <c r="G59" s="123">
        <f>SUM(G60:G64)</f>
        <v>156</v>
      </c>
      <c r="H59" s="123">
        <f>SUM(H60:H64)</f>
        <v>120</v>
      </c>
      <c r="I59" s="123">
        <f>SUM(I60:I64)</f>
        <v>0</v>
      </c>
      <c r="J59" s="143"/>
      <c r="K59" s="143"/>
      <c r="L59" s="143"/>
      <c r="M59" s="143"/>
      <c r="N59" s="113"/>
      <c r="O59" s="282"/>
    </row>
    <row r="60" spans="1:252" s="124" customFormat="1" ht="15.75" customHeight="1">
      <c r="A60" s="132" t="s">
        <v>124</v>
      </c>
      <c r="B60" s="150" t="s">
        <v>198</v>
      </c>
      <c r="C60" s="126" t="s">
        <v>223</v>
      </c>
      <c r="D60" s="127">
        <f>E60+F60</f>
        <v>138</v>
      </c>
      <c r="E60" s="133">
        <v>46</v>
      </c>
      <c r="F60" s="128">
        <f>SUM(J60:O60)</f>
        <v>92</v>
      </c>
      <c r="G60" s="128">
        <f>F60-H60-I60</f>
        <v>52</v>
      </c>
      <c r="H60" s="134">
        <v>40</v>
      </c>
      <c r="I60" s="130">
        <v>0</v>
      </c>
      <c r="J60" s="113"/>
      <c r="K60" s="113"/>
      <c r="L60" s="113"/>
      <c r="M60" s="113"/>
      <c r="N60" s="114">
        <v>92</v>
      </c>
      <c r="O60" s="273"/>
    </row>
    <row r="61" spans="1:252" s="124" customFormat="1" ht="15.75" customHeight="1">
      <c r="A61" s="132" t="s">
        <v>125</v>
      </c>
      <c r="B61" s="150" t="s">
        <v>199</v>
      </c>
      <c r="C61" s="126" t="s">
        <v>223</v>
      </c>
      <c r="D61" s="127">
        <f>E61+F61</f>
        <v>138</v>
      </c>
      <c r="E61" s="133">
        <v>46</v>
      </c>
      <c r="F61" s="128">
        <f>SUM(J61:O61)</f>
        <v>92</v>
      </c>
      <c r="G61" s="128">
        <f>F61-H61-I61</f>
        <v>52</v>
      </c>
      <c r="H61" s="134">
        <v>40</v>
      </c>
      <c r="I61" s="130">
        <v>0</v>
      </c>
      <c r="J61" s="113"/>
      <c r="K61" s="113"/>
      <c r="L61" s="113"/>
      <c r="M61" s="113"/>
      <c r="N61" s="114">
        <v>92</v>
      </c>
      <c r="O61" s="273"/>
    </row>
    <row r="62" spans="1:252" s="124" customFormat="1" ht="15.75" customHeight="1">
      <c r="A62" s="132" t="s">
        <v>201</v>
      </c>
      <c r="B62" s="150" t="s">
        <v>202</v>
      </c>
      <c r="C62" s="126" t="s">
        <v>78</v>
      </c>
      <c r="D62" s="127">
        <f>E62+F62</f>
        <v>138</v>
      </c>
      <c r="E62" s="133">
        <v>46</v>
      </c>
      <c r="F62" s="128">
        <f>SUM(J62:O62)</f>
        <v>92</v>
      </c>
      <c r="G62" s="128">
        <f>F62-H62-I62</f>
        <v>52</v>
      </c>
      <c r="H62" s="134">
        <v>40</v>
      </c>
      <c r="I62" s="130">
        <v>0</v>
      </c>
      <c r="J62" s="113"/>
      <c r="K62" s="113"/>
      <c r="L62" s="113"/>
      <c r="M62" s="113"/>
      <c r="N62" s="114">
        <v>92</v>
      </c>
      <c r="O62" s="273"/>
    </row>
    <row r="63" spans="1:252" s="124" customFormat="1" ht="15.75" customHeight="1">
      <c r="A63" s="135" t="s">
        <v>126</v>
      </c>
      <c r="B63" s="135" t="s">
        <v>122</v>
      </c>
      <c r="C63" s="136" t="s">
        <v>230</v>
      </c>
      <c r="D63" s="127">
        <f>E63+F63</f>
        <v>36</v>
      </c>
      <c r="E63" s="137">
        <v>0</v>
      </c>
      <c r="F63" s="128">
        <v>36</v>
      </c>
      <c r="G63" s="128">
        <v>0</v>
      </c>
      <c r="H63" s="89">
        <v>0</v>
      </c>
      <c r="I63" s="130">
        <v>0</v>
      </c>
      <c r="J63" s="113"/>
      <c r="K63" s="113"/>
      <c r="L63" s="113"/>
      <c r="M63" s="113"/>
      <c r="N63" s="287" t="s">
        <v>214</v>
      </c>
      <c r="O63" s="273"/>
    </row>
    <row r="64" spans="1:252" s="149" customFormat="1">
      <c r="A64" s="135" t="s">
        <v>200</v>
      </c>
      <c r="B64" s="135" t="s">
        <v>19</v>
      </c>
      <c r="C64" s="136" t="s">
        <v>230</v>
      </c>
      <c r="D64" s="127">
        <f>E64+F64</f>
        <v>36</v>
      </c>
      <c r="E64" s="137">
        <v>0</v>
      </c>
      <c r="F64" s="128">
        <v>36</v>
      </c>
      <c r="G64" s="128">
        <v>0</v>
      </c>
      <c r="H64" s="89">
        <v>0</v>
      </c>
      <c r="I64" s="130">
        <v>0</v>
      </c>
      <c r="J64" s="113"/>
      <c r="K64" s="113"/>
      <c r="L64" s="113"/>
      <c r="M64" s="113"/>
      <c r="N64" s="287" t="s">
        <v>214</v>
      </c>
      <c r="O64" s="273"/>
    </row>
    <row r="65" spans="1:252" s="144" customFormat="1" ht="29.25" customHeight="1">
      <c r="A65" s="121" t="s">
        <v>127</v>
      </c>
      <c r="B65" s="121" t="s">
        <v>203</v>
      </c>
      <c r="C65" s="99" t="s">
        <v>272</v>
      </c>
      <c r="D65" s="123">
        <f>SUM(D66:D67)</f>
        <v>398</v>
      </c>
      <c r="E65" s="123">
        <f>SUM(E66:E69)</f>
        <v>133</v>
      </c>
      <c r="F65" s="123">
        <f>SUM(F66:F67)</f>
        <v>265</v>
      </c>
      <c r="G65" s="123">
        <f>SUM(G66:G69)</f>
        <v>145</v>
      </c>
      <c r="H65" s="123">
        <f>SUM(H66:H69)</f>
        <v>120</v>
      </c>
      <c r="I65" s="123">
        <f>SUM(I66:I69)</f>
        <v>0</v>
      </c>
      <c r="J65" s="143"/>
      <c r="K65" s="143"/>
      <c r="L65" s="143"/>
      <c r="M65" s="143"/>
      <c r="N65" s="113"/>
      <c r="O65" s="273"/>
    </row>
    <row r="66" spans="1:252" s="124" customFormat="1" ht="15" customHeight="1">
      <c r="A66" s="132" t="s">
        <v>128</v>
      </c>
      <c r="B66" s="132" t="s">
        <v>205</v>
      </c>
      <c r="C66" s="136" t="s">
        <v>223</v>
      </c>
      <c r="D66" s="127">
        <f>E66+F66</f>
        <v>138</v>
      </c>
      <c r="E66" s="133">
        <v>46</v>
      </c>
      <c r="F66" s="128">
        <f>SUM(J66:O66)</f>
        <v>92</v>
      </c>
      <c r="G66" s="128">
        <f>F66-H66-I66</f>
        <v>52</v>
      </c>
      <c r="H66" s="134">
        <v>40</v>
      </c>
      <c r="I66" s="130"/>
      <c r="J66" s="113"/>
      <c r="K66" s="113"/>
      <c r="L66" s="113"/>
      <c r="M66" s="113"/>
      <c r="N66" s="89">
        <v>92</v>
      </c>
      <c r="O66" s="273"/>
    </row>
    <row r="67" spans="1:252" ht="18.75" customHeight="1">
      <c r="A67" s="132" t="s">
        <v>129</v>
      </c>
      <c r="B67" s="132" t="s">
        <v>206</v>
      </c>
      <c r="C67" s="126" t="s">
        <v>231</v>
      </c>
      <c r="D67" s="127">
        <f>E67+F67</f>
        <v>260</v>
      </c>
      <c r="E67" s="133">
        <v>87</v>
      </c>
      <c r="F67" s="128">
        <f>SUM(J67:O67)</f>
        <v>173</v>
      </c>
      <c r="G67" s="127">
        <f>F67-H67-I67</f>
        <v>93</v>
      </c>
      <c r="H67" s="134">
        <v>80</v>
      </c>
      <c r="I67" s="130">
        <v>0</v>
      </c>
      <c r="J67" s="113"/>
      <c r="K67" s="113"/>
      <c r="L67" s="113">
        <v>40</v>
      </c>
      <c r="M67" s="113">
        <v>64</v>
      </c>
      <c r="N67" s="89">
        <v>69</v>
      </c>
      <c r="O67" s="273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ht="15" customHeight="1">
      <c r="A68" s="135" t="s">
        <v>130</v>
      </c>
      <c r="B68" s="135" t="s">
        <v>122</v>
      </c>
      <c r="C68" s="126" t="s">
        <v>230</v>
      </c>
      <c r="D68" s="127">
        <f>E68+F68</f>
        <v>36</v>
      </c>
      <c r="E68" s="133">
        <v>0</v>
      </c>
      <c r="F68" s="128">
        <v>36</v>
      </c>
      <c r="G68" s="128">
        <v>0</v>
      </c>
      <c r="H68" s="134">
        <v>0</v>
      </c>
      <c r="I68" s="130">
        <v>0</v>
      </c>
      <c r="J68" s="113"/>
      <c r="K68" s="113"/>
      <c r="L68" s="113"/>
      <c r="M68" s="113"/>
      <c r="N68" s="287" t="s">
        <v>214</v>
      </c>
      <c r="O68" s="274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s="149" customFormat="1" ht="14.25" customHeight="1">
      <c r="A69" s="135" t="s">
        <v>204</v>
      </c>
      <c r="B69" s="135" t="s">
        <v>19</v>
      </c>
      <c r="C69" s="136" t="s">
        <v>230</v>
      </c>
      <c r="D69" s="127">
        <f>E69+F69</f>
        <v>72</v>
      </c>
      <c r="E69" s="137">
        <v>0</v>
      </c>
      <c r="F69" s="128">
        <v>72</v>
      </c>
      <c r="G69" s="128">
        <v>0</v>
      </c>
      <c r="H69" s="89">
        <v>0</v>
      </c>
      <c r="I69" s="130">
        <v>0</v>
      </c>
      <c r="J69" s="113"/>
      <c r="K69" s="113"/>
      <c r="L69" s="113"/>
      <c r="M69" s="113"/>
      <c r="N69" s="287" t="s">
        <v>215</v>
      </c>
      <c r="O69" s="273"/>
    </row>
    <row r="70" spans="1:252" ht="24.75" customHeight="1">
      <c r="A70" s="121" t="s">
        <v>131</v>
      </c>
      <c r="B70" s="121" t="s">
        <v>209</v>
      </c>
      <c r="C70" s="99" t="s">
        <v>272</v>
      </c>
      <c r="D70" s="123">
        <f>SUM(D71)</f>
        <v>120</v>
      </c>
      <c r="E70" s="123">
        <f>SUM(E71:E72)</f>
        <v>40</v>
      </c>
      <c r="F70" s="123">
        <f>SUM(F71)</f>
        <v>80</v>
      </c>
      <c r="G70" s="123">
        <f>SUM(G71:G72)</f>
        <v>40</v>
      </c>
      <c r="H70" s="123">
        <f>SUM(H71:H72)</f>
        <v>40</v>
      </c>
      <c r="I70" s="123">
        <f>SUM(I71:I72)</f>
        <v>0</v>
      </c>
      <c r="J70" s="113"/>
      <c r="K70" s="113"/>
      <c r="L70" s="113"/>
      <c r="M70" s="113"/>
      <c r="N70" s="114"/>
      <c r="O70" s="273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ht="13.5" customHeight="1">
      <c r="A71" s="132" t="s">
        <v>132</v>
      </c>
      <c r="B71" s="135" t="s">
        <v>208</v>
      </c>
      <c r="C71" s="136" t="s">
        <v>78</v>
      </c>
      <c r="D71" s="127">
        <f>E71+F71</f>
        <v>120</v>
      </c>
      <c r="E71" s="133">
        <v>40</v>
      </c>
      <c r="F71" s="128">
        <f>SUM(J71:O71)</f>
        <v>80</v>
      </c>
      <c r="G71" s="128">
        <f>F71-H71-I71</f>
        <v>40</v>
      </c>
      <c r="H71" s="134">
        <v>40</v>
      </c>
      <c r="I71" s="130">
        <v>0</v>
      </c>
      <c r="J71" s="113"/>
      <c r="K71" s="114"/>
      <c r="L71" s="114"/>
      <c r="M71" s="114">
        <v>80</v>
      </c>
      <c r="N71" s="114"/>
      <c r="O71" s="273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s="88" customFormat="1" ht="13.5" customHeight="1">
      <c r="A72" s="135" t="s">
        <v>207</v>
      </c>
      <c r="B72" s="135" t="s">
        <v>122</v>
      </c>
      <c r="C72" s="136" t="s">
        <v>230</v>
      </c>
      <c r="D72" s="127">
        <f>E72+F72</f>
        <v>36</v>
      </c>
      <c r="E72" s="137">
        <v>0</v>
      </c>
      <c r="F72" s="128">
        <v>36</v>
      </c>
      <c r="G72" s="128">
        <v>0</v>
      </c>
      <c r="H72" s="134">
        <v>0</v>
      </c>
      <c r="I72" s="130">
        <v>0</v>
      </c>
      <c r="J72" s="113"/>
      <c r="K72" s="113"/>
      <c r="L72" s="113"/>
      <c r="M72" s="287" t="s">
        <v>214</v>
      </c>
      <c r="N72" s="114"/>
      <c r="O72" s="273"/>
    </row>
    <row r="73" spans="1:252" s="88" customFormat="1" ht="13.5" customHeight="1" thickBot="1">
      <c r="A73" s="135" t="s">
        <v>133</v>
      </c>
      <c r="B73" s="135" t="s">
        <v>19</v>
      </c>
      <c r="C73" s="136" t="s">
        <v>230</v>
      </c>
      <c r="D73" s="127">
        <f>E73+F73</f>
        <v>72</v>
      </c>
      <c r="E73" s="137">
        <v>0</v>
      </c>
      <c r="F73" s="128">
        <v>72</v>
      </c>
      <c r="G73" s="128">
        <v>0</v>
      </c>
      <c r="H73" s="134">
        <v>0</v>
      </c>
      <c r="I73" s="130"/>
      <c r="J73" s="113"/>
      <c r="K73" s="113"/>
      <c r="L73" s="113"/>
      <c r="M73" s="287" t="s">
        <v>215</v>
      </c>
      <c r="N73" s="114"/>
      <c r="O73" s="273"/>
    </row>
    <row r="74" spans="1:252" s="124" customFormat="1" ht="14.85" customHeight="1" thickBot="1">
      <c r="A74" s="151"/>
      <c r="B74" s="151" t="s">
        <v>134</v>
      </c>
      <c r="C74" s="152"/>
      <c r="D74" s="152">
        <f>SUM(D10,FD28,D36,D39,D28)</f>
        <v>5292</v>
      </c>
      <c r="E74" s="152">
        <f>SUM(E10,FE28,E36,E39,E28)</f>
        <v>1764</v>
      </c>
      <c r="F74" s="152">
        <f>F10+F28+F36+F39</f>
        <v>3528</v>
      </c>
      <c r="G74" s="152">
        <f>G52+G40+G28+G10+G36</f>
        <v>1585</v>
      </c>
      <c r="H74" s="152">
        <f>H52+H40+H36+H28+H10</f>
        <v>1923</v>
      </c>
      <c r="I74" s="152">
        <f>SUM(I10,I28,I52,I39)</f>
        <v>20</v>
      </c>
      <c r="J74" s="153">
        <f>SUM(J10:J73)</f>
        <v>720</v>
      </c>
      <c r="K74" s="153">
        <f>SUM(K10:K73)</f>
        <v>684</v>
      </c>
      <c r="L74" s="153">
        <f>SUM(L10:L73)</f>
        <v>720</v>
      </c>
      <c r="M74" s="153">
        <f>SUM(M10:M73)</f>
        <v>576</v>
      </c>
      <c r="N74" s="153">
        <f>SUM(N10:N73)</f>
        <v>828</v>
      </c>
      <c r="O74" s="153">
        <f>SUM(O28:O73)</f>
        <v>0</v>
      </c>
    </row>
    <row r="75" spans="1:252" ht="15" thickBot="1">
      <c r="A75" s="151"/>
      <c r="B75" s="151"/>
      <c r="C75" s="152"/>
      <c r="D75" s="154"/>
      <c r="E75" s="155"/>
      <c r="F75" s="154"/>
      <c r="G75" s="152"/>
      <c r="H75" s="152"/>
      <c r="I75" s="152"/>
      <c r="J75" s="153">
        <f t="shared" ref="J75:O75" si="10">SUM(J10:J73)/J7</f>
        <v>36</v>
      </c>
      <c r="K75" s="153">
        <f t="shared" si="10"/>
        <v>36</v>
      </c>
      <c r="L75" s="153">
        <f t="shared" si="10"/>
        <v>36</v>
      </c>
      <c r="M75" s="289">
        <f t="shared" si="10"/>
        <v>36</v>
      </c>
      <c r="N75" s="153">
        <f t="shared" si="10"/>
        <v>36</v>
      </c>
      <c r="O75" s="153">
        <f t="shared" si="10"/>
        <v>0</v>
      </c>
      <c r="P75"/>
      <c r="Q75"/>
      <c r="R75"/>
      <c r="S75"/>
      <c r="T75"/>
      <c r="U75"/>
      <c r="V75"/>
      <c r="W75"/>
      <c r="X75"/>
      <c r="Y75"/>
    </row>
    <row r="76" spans="1:252" ht="12.75" customHeight="1">
      <c r="A76" s="156" t="s">
        <v>135</v>
      </c>
      <c r="B76" s="156" t="s">
        <v>136</v>
      </c>
      <c r="C76" s="157"/>
      <c r="D76" s="157"/>
      <c r="E76" s="157"/>
      <c r="F76" s="158"/>
      <c r="G76" s="157"/>
      <c r="H76" s="157"/>
      <c r="I76" s="157"/>
      <c r="J76" s="159"/>
      <c r="K76" s="159"/>
      <c r="L76" s="159"/>
      <c r="M76" s="288"/>
      <c r="N76" s="159"/>
      <c r="O76" s="159" t="s">
        <v>234</v>
      </c>
      <c r="P76"/>
      <c r="Q76"/>
      <c r="R76"/>
      <c r="S76"/>
      <c r="T76"/>
      <c r="U76"/>
      <c r="V76"/>
      <c r="W76"/>
      <c r="X76"/>
      <c r="Y76"/>
    </row>
    <row r="77" spans="1:252" ht="12.75" customHeight="1">
      <c r="A77" s="160" t="s">
        <v>137</v>
      </c>
      <c r="B77" s="160" t="s">
        <v>138</v>
      </c>
      <c r="C77" s="161"/>
      <c r="D77" s="161"/>
      <c r="E77" s="161"/>
      <c r="F77" s="162"/>
      <c r="G77" s="161"/>
      <c r="H77" s="161"/>
      <c r="I77" s="161"/>
      <c r="J77" s="90"/>
      <c r="K77" s="90"/>
      <c r="L77" s="90"/>
      <c r="M77" s="90"/>
      <c r="N77" s="90"/>
      <c r="O77" s="90" t="s">
        <v>235</v>
      </c>
      <c r="P77"/>
      <c r="Q77"/>
      <c r="R77"/>
      <c r="S77"/>
      <c r="T77"/>
      <c r="U77"/>
      <c r="V77"/>
      <c r="W77"/>
      <c r="X77"/>
      <c r="Y77"/>
    </row>
    <row r="78" spans="1:252" ht="12.75" customHeight="1">
      <c r="A78" s="160"/>
      <c r="B78" s="160"/>
      <c r="C78" s="161"/>
      <c r="D78" s="161"/>
      <c r="E78" s="161"/>
      <c r="F78" s="162"/>
      <c r="G78" s="161"/>
      <c r="H78" s="161"/>
      <c r="I78" s="161"/>
      <c r="J78" s="90"/>
      <c r="K78" s="90"/>
      <c r="L78" s="90"/>
      <c r="M78" s="90"/>
      <c r="N78" s="90"/>
      <c r="O78" s="90"/>
      <c r="P78"/>
      <c r="Q78"/>
      <c r="R78"/>
      <c r="S78"/>
      <c r="T78"/>
      <c r="U78"/>
      <c r="V78"/>
      <c r="W78"/>
      <c r="X78"/>
      <c r="Y78"/>
    </row>
    <row r="79" spans="1:252" ht="12.75" customHeight="1">
      <c r="A79" s="163"/>
      <c r="B79" s="164"/>
      <c r="C79" s="164"/>
      <c r="D79" s="164"/>
      <c r="E79" s="164"/>
      <c r="F79" s="165"/>
      <c r="G79" s="164"/>
      <c r="H79" s="164"/>
      <c r="I79" s="164"/>
      <c r="J79" s="166"/>
      <c r="K79" s="166"/>
      <c r="L79" s="166"/>
      <c r="M79" s="166"/>
      <c r="N79" s="166"/>
      <c r="O79" s="166"/>
      <c r="P79"/>
      <c r="Q79"/>
      <c r="R79"/>
      <c r="S79"/>
      <c r="T79"/>
      <c r="U79"/>
      <c r="V79"/>
      <c r="W79"/>
      <c r="X79"/>
      <c r="Y79"/>
    </row>
    <row r="80" spans="1:252" ht="12.75" customHeight="1">
      <c r="A80" s="344" t="s">
        <v>139</v>
      </c>
      <c r="B80" s="356" t="s">
        <v>140</v>
      </c>
      <c r="C80" s="356"/>
      <c r="D80" s="357"/>
      <c r="E80" s="357"/>
      <c r="F80" s="357"/>
      <c r="G80" s="359" t="s">
        <v>134</v>
      </c>
      <c r="H80" s="351" t="s">
        <v>141</v>
      </c>
      <c r="I80" s="351"/>
      <c r="J80" s="167">
        <f>J74-(J81+J82)</f>
        <v>720</v>
      </c>
      <c r="K80" s="167">
        <f>K74-(K81+K82)</f>
        <v>684</v>
      </c>
      <c r="L80" s="167">
        <f>L74-(L81+L82)</f>
        <v>720</v>
      </c>
      <c r="M80" s="167">
        <f>M74-(M81+M82)</f>
        <v>468</v>
      </c>
      <c r="N80" s="167">
        <f>N74-(N81+N82)</f>
        <v>576</v>
      </c>
      <c r="O80" s="167">
        <v>0</v>
      </c>
      <c r="P80"/>
      <c r="Q80"/>
      <c r="R80"/>
      <c r="S80"/>
      <c r="T80"/>
      <c r="U80"/>
      <c r="V80"/>
      <c r="W80"/>
      <c r="X80"/>
      <c r="Y80"/>
    </row>
    <row r="81" spans="1:25" ht="12.75" customHeight="1">
      <c r="A81" s="344"/>
      <c r="B81" s="169"/>
      <c r="C81" s="87"/>
      <c r="D81" s="357"/>
      <c r="E81" s="357"/>
      <c r="F81" s="357"/>
      <c r="G81" s="359"/>
      <c r="H81" s="343" t="s">
        <v>142</v>
      </c>
      <c r="I81" s="343"/>
      <c r="J81" s="168">
        <v>0</v>
      </c>
      <c r="K81" s="168">
        <v>0</v>
      </c>
      <c r="L81" s="168">
        <v>0</v>
      </c>
      <c r="M81" s="168">
        <v>36</v>
      </c>
      <c r="N81" s="168">
        <v>108</v>
      </c>
      <c r="O81" s="168">
        <v>0</v>
      </c>
      <c r="P81"/>
      <c r="Q81"/>
      <c r="R81"/>
      <c r="S81"/>
      <c r="T81"/>
      <c r="U81"/>
      <c r="V81"/>
      <c r="W81"/>
      <c r="X81"/>
      <c r="Y81"/>
    </row>
    <row r="82" spans="1:25" ht="24.75" customHeight="1">
      <c r="A82" s="344"/>
      <c r="B82" s="170" t="s">
        <v>138</v>
      </c>
      <c r="C82" s="87"/>
      <c r="D82" s="357"/>
      <c r="E82" s="357"/>
      <c r="F82" s="357"/>
      <c r="G82" s="359"/>
      <c r="H82" s="343" t="s">
        <v>143</v>
      </c>
      <c r="I82" s="343"/>
      <c r="J82" s="168">
        <v>0</v>
      </c>
      <c r="K82" s="168">
        <v>0</v>
      </c>
      <c r="L82" s="168">
        <v>0</v>
      </c>
      <c r="M82" s="168">
        <v>72</v>
      </c>
      <c r="N82" s="168">
        <v>144</v>
      </c>
      <c r="O82" s="168">
        <v>0</v>
      </c>
      <c r="P82"/>
      <c r="Q82"/>
      <c r="R82"/>
      <c r="S82"/>
      <c r="T82"/>
      <c r="U82"/>
      <c r="V82"/>
      <c r="W82"/>
      <c r="X82"/>
      <c r="Y82"/>
    </row>
    <row r="83" spans="1:25" ht="25.5" customHeight="1">
      <c r="A83" s="344"/>
      <c r="B83" s="170" t="s">
        <v>144</v>
      </c>
      <c r="C83" s="87"/>
      <c r="D83" s="357"/>
      <c r="E83" s="357"/>
      <c r="F83" s="357"/>
      <c r="G83" s="359"/>
      <c r="H83" s="343" t="s">
        <v>145</v>
      </c>
      <c r="I83" s="343"/>
      <c r="J83" s="168">
        <v>0</v>
      </c>
      <c r="K83" s="168">
        <v>0</v>
      </c>
      <c r="L83" s="168">
        <v>0</v>
      </c>
      <c r="M83" s="168">
        <v>0</v>
      </c>
      <c r="N83" s="168">
        <v>144</v>
      </c>
      <c r="O83" s="168">
        <v>0</v>
      </c>
      <c r="P83"/>
      <c r="Q83"/>
      <c r="R83"/>
      <c r="S83"/>
      <c r="T83"/>
      <c r="U83"/>
      <c r="V83"/>
      <c r="W83"/>
      <c r="X83"/>
      <c r="Y83"/>
    </row>
    <row r="84" spans="1:25" ht="12.75" customHeight="1">
      <c r="A84" s="344"/>
      <c r="B84" s="171" t="s">
        <v>146</v>
      </c>
      <c r="C84" s="172"/>
      <c r="D84" s="357"/>
      <c r="E84" s="357"/>
      <c r="F84" s="357"/>
      <c r="G84" s="359"/>
      <c r="H84" s="343" t="s">
        <v>147</v>
      </c>
      <c r="I84" s="343"/>
      <c r="J84" s="168">
        <v>3</v>
      </c>
      <c r="K84" s="168">
        <v>3</v>
      </c>
      <c r="L84" s="168">
        <v>2</v>
      </c>
      <c r="M84" s="168">
        <v>3</v>
      </c>
      <c r="N84" s="168">
        <v>3</v>
      </c>
      <c r="O84" s="168">
        <v>0</v>
      </c>
    </row>
    <row r="85" spans="1:25" ht="27" customHeight="1">
      <c r="A85" s="345"/>
      <c r="B85" s="347" t="s">
        <v>148</v>
      </c>
      <c r="C85" s="347"/>
      <c r="D85" s="358"/>
      <c r="E85" s="358"/>
      <c r="F85" s="358"/>
      <c r="G85" s="360"/>
      <c r="H85" s="350" t="s">
        <v>149</v>
      </c>
      <c r="I85" s="350"/>
      <c r="J85" s="173">
        <v>3</v>
      </c>
      <c r="K85" s="173">
        <v>7</v>
      </c>
      <c r="L85" s="298">
        <v>6</v>
      </c>
      <c r="M85" s="298">
        <v>5</v>
      </c>
      <c r="N85" s="298">
        <v>12</v>
      </c>
      <c r="O85" s="298">
        <v>0</v>
      </c>
    </row>
    <row r="86" spans="1:25" ht="14.25">
      <c r="A86" s="323"/>
      <c r="B86" s="324"/>
      <c r="C86" s="324"/>
      <c r="D86" s="325"/>
      <c r="E86" s="325"/>
      <c r="F86" s="325"/>
      <c r="G86" s="326"/>
      <c r="H86" s="361" t="s">
        <v>269</v>
      </c>
      <c r="I86" s="361"/>
      <c r="J86" s="284">
        <v>1</v>
      </c>
      <c r="K86" s="284">
        <v>0</v>
      </c>
      <c r="L86" s="327">
        <v>1</v>
      </c>
      <c r="M86" s="327">
        <v>3</v>
      </c>
      <c r="N86" s="327">
        <v>6</v>
      </c>
      <c r="O86" s="327">
        <v>0</v>
      </c>
    </row>
    <row r="87" spans="1:25">
      <c r="A87" s="299"/>
      <c r="B87" s="353"/>
      <c r="C87" s="354"/>
      <c r="D87" s="354"/>
      <c r="E87" s="354"/>
      <c r="F87" s="354"/>
      <c r="G87" s="355"/>
      <c r="H87" s="352" t="s">
        <v>233</v>
      </c>
      <c r="I87" s="352"/>
      <c r="J87" s="328">
        <v>0</v>
      </c>
      <c r="K87" s="328">
        <v>0</v>
      </c>
      <c r="L87" s="328">
        <v>0</v>
      </c>
      <c r="M87" s="328">
        <v>0</v>
      </c>
      <c r="N87" s="328">
        <v>0</v>
      </c>
      <c r="O87" s="328">
        <v>216</v>
      </c>
    </row>
    <row r="88" spans="1:25">
      <c r="B88" s="138"/>
      <c r="C88" s="174"/>
      <c r="D88" s="174"/>
      <c r="E88" s="174"/>
      <c r="F88" s="174"/>
      <c r="G88" s="174"/>
      <c r="H88" s="174"/>
      <c r="I88" s="174"/>
      <c r="J88" s="175"/>
      <c r="K88" s="175"/>
      <c r="L88" s="175"/>
      <c r="M88" s="175"/>
      <c r="N88" s="175"/>
      <c r="O88" s="175"/>
    </row>
    <row r="89" spans="1:25" ht="14.25">
      <c r="B89" s="176"/>
      <c r="C89"/>
      <c r="J89" s="175"/>
    </row>
    <row r="90" spans="1:25" ht="14.25">
      <c r="C90"/>
    </row>
    <row r="91" spans="1:25">
      <c r="C91" s="85" t="s">
        <v>3</v>
      </c>
    </row>
  </sheetData>
  <sheetProtection selectLockedCells="1" selectUnlockedCells="1"/>
  <mergeCells count="31">
    <mergeCell ref="H87:I87"/>
    <mergeCell ref="B87:G87"/>
    <mergeCell ref="B80:C80"/>
    <mergeCell ref="D80:F85"/>
    <mergeCell ref="G80:G85"/>
    <mergeCell ref="H86:I86"/>
    <mergeCell ref="B1:O1"/>
    <mergeCell ref="H84:I84"/>
    <mergeCell ref="B85:C85"/>
    <mergeCell ref="E3:E8"/>
    <mergeCell ref="F3:I3"/>
    <mergeCell ref="H85:I85"/>
    <mergeCell ref="H80:I80"/>
    <mergeCell ref="F4:F8"/>
    <mergeCell ref="G4:I4"/>
    <mergeCell ref="L4:M4"/>
    <mergeCell ref="H81:I81"/>
    <mergeCell ref="H83:I83"/>
    <mergeCell ref="H5:H8"/>
    <mergeCell ref="H82:I82"/>
    <mergeCell ref="A80:A85"/>
    <mergeCell ref="D3:D8"/>
    <mergeCell ref="J2:O3"/>
    <mergeCell ref="A2:A8"/>
    <mergeCell ref="B2:B8"/>
    <mergeCell ref="C2:C8"/>
    <mergeCell ref="D2:I2"/>
    <mergeCell ref="G5:G8"/>
    <mergeCell ref="N4:O4"/>
    <mergeCell ref="I5:I8"/>
    <mergeCell ref="J4:K4"/>
  </mergeCells>
  <printOptions horizontalCentered="1"/>
  <pageMargins left="0.25" right="0.25" top="0.75" bottom="0.75" header="0.3" footer="0.3"/>
  <pageSetup paperSize="9" scale="53" firstPageNumber="0" fitToWidth="0" pageOrder="overThenDown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5"/>
  <sheetViews>
    <sheetView tabSelected="1" workbookViewId="0">
      <selection activeCell="D78" sqref="D78"/>
    </sheetView>
  </sheetViews>
  <sheetFormatPr defaultColWidth="8.25" defaultRowHeight="17.100000000000001" customHeight="1"/>
  <cols>
    <col min="1" max="1" width="7.125" style="177" customWidth="1"/>
    <col min="2" max="2" width="72.375" style="177" customWidth="1"/>
    <col min="3" max="3" width="9.75" style="177" customWidth="1"/>
    <col min="4" max="4" width="101" style="177" customWidth="1"/>
    <col min="5" max="5" width="6.75" style="177" customWidth="1"/>
    <col min="6" max="6" width="58.375" style="177" customWidth="1"/>
    <col min="7" max="7" width="14.625" style="177" customWidth="1"/>
    <col min="8" max="8" width="5.5" style="177" customWidth="1"/>
    <col min="9" max="9" width="4.375" style="177" customWidth="1"/>
    <col min="10" max="10" width="6.5" style="177" customWidth="1"/>
    <col min="11" max="11" width="4.5" style="177" customWidth="1"/>
    <col min="12" max="15" width="8.25" style="177"/>
    <col min="16" max="16" width="4.375" style="177" customWidth="1"/>
    <col min="17" max="16384" width="8.25" style="177"/>
  </cols>
  <sheetData>
    <row r="1" spans="1:44" ht="25.5" customHeight="1">
      <c r="A1" s="178"/>
      <c r="B1" s="179" t="s">
        <v>150</v>
      </c>
      <c r="C1" s="180"/>
      <c r="D1" s="362" t="s">
        <v>268</v>
      </c>
      <c r="E1" s="363" t="s">
        <v>151</v>
      </c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15.75" customHeight="1">
      <c r="A2" s="181" t="s">
        <v>152</v>
      </c>
      <c r="B2" s="181" t="s">
        <v>153</v>
      </c>
      <c r="C2" s="182"/>
      <c r="D2" s="362"/>
      <c r="E2"/>
      <c r="F2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22.5" customHeight="1">
      <c r="A3" s="183"/>
      <c r="B3" s="184" t="s">
        <v>154</v>
      </c>
      <c r="C3" s="182"/>
      <c r="D3" s="362"/>
      <c r="E3"/>
      <c r="F3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6.5" customHeight="1">
      <c r="A4" s="185">
        <v>1</v>
      </c>
      <c r="B4" s="186" t="s">
        <v>156</v>
      </c>
      <c r="C4" s="187"/>
      <c r="D4" s="362"/>
      <c r="E4"/>
      <c r="F4"/>
      <c r="G4" s="188"/>
      <c r="H4" s="188"/>
      <c r="I4" s="178"/>
      <c r="J4" s="178"/>
      <c r="K4" s="189"/>
      <c r="L4" s="334"/>
      <c r="M4" s="334"/>
      <c r="N4" s="334"/>
      <c r="O4" s="334"/>
      <c r="P4" s="190"/>
      <c r="Q4" s="178"/>
      <c r="R4" s="178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ht="15" customHeight="1">
      <c r="A5" s="185">
        <v>2</v>
      </c>
      <c r="B5" s="186" t="s">
        <v>155</v>
      </c>
      <c r="C5" s="191"/>
      <c r="D5" s="362"/>
      <c r="E5"/>
      <c r="F5"/>
      <c r="G5" s="192"/>
      <c r="H5" s="192"/>
      <c r="I5" s="178"/>
      <c r="J5" s="178"/>
      <c r="K5" s="189"/>
      <c r="L5" s="193"/>
      <c r="M5" s="178"/>
      <c r="N5" s="178"/>
      <c r="O5" s="178"/>
      <c r="P5" s="178"/>
      <c r="Q5" s="178"/>
      <c r="R5" s="178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ht="15" customHeight="1">
      <c r="A6" s="185">
        <v>3</v>
      </c>
      <c r="B6" s="186" t="s">
        <v>238</v>
      </c>
      <c r="C6" s="187"/>
      <c r="D6" s="362"/>
      <c r="E6"/>
      <c r="F6"/>
      <c r="G6" s="178"/>
      <c r="H6" s="178"/>
      <c r="I6" s="178"/>
      <c r="J6" s="178"/>
      <c r="K6" s="194"/>
      <c r="L6" s="334"/>
      <c r="M6" s="334"/>
      <c r="N6" s="334"/>
      <c r="O6" s="334"/>
      <c r="P6" s="178"/>
      <c r="Q6" s="178"/>
      <c r="R6" s="178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ht="15" customHeight="1">
      <c r="A7" s="185">
        <v>4</v>
      </c>
      <c r="B7" s="186" t="s">
        <v>239</v>
      </c>
      <c r="C7" s="187"/>
      <c r="D7" s="362"/>
      <c r="E7"/>
      <c r="F7"/>
      <c r="G7" s="178"/>
      <c r="H7" s="178"/>
      <c r="I7" s="178"/>
      <c r="J7" s="178"/>
      <c r="K7" s="194"/>
      <c r="L7" s="190"/>
      <c r="M7" s="190"/>
      <c r="N7" s="190"/>
      <c r="O7" s="190"/>
      <c r="P7" s="178"/>
      <c r="Q7" s="178"/>
      <c r="R7" s="178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ht="14.25" customHeight="1">
      <c r="A8" s="185">
        <v>5</v>
      </c>
      <c r="B8" s="186" t="s">
        <v>240</v>
      </c>
      <c r="C8" s="187"/>
      <c r="D8" s="362"/>
      <c r="E8"/>
      <c r="F8"/>
      <c r="G8" s="178"/>
      <c r="H8" s="178"/>
      <c r="I8" s="178"/>
      <c r="J8" s="178"/>
      <c r="K8" s="194"/>
      <c r="L8" s="190"/>
      <c r="M8" s="190"/>
      <c r="N8" s="190"/>
      <c r="O8" s="190"/>
      <c r="P8" s="178"/>
      <c r="Q8" s="178"/>
      <c r="R8" s="17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13.5" customHeight="1">
      <c r="A9" s="185">
        <v>6</v>
      </c>
      <c r="B9" s="186" t="s">
        <v>241</v>
      </c>
      <c r="C9" s="195"/>
      <c r="D9" s="362"/>
      <c r="E9"/>
      <c r="F9"/>
      <c r="G9" s="334"/>
      <c r="H9" s="334"/>
      <c r="I9" s="334"/>
      <c r="J9" s="334"/>
      <c r="K9" s="189"/>
      <c r="L9" s="334"/>
      <c r="M9" s="334"/>
      <c r="N9" s="334"/>
      <c r="O9" s="334"/>
      <c r="P9" s="190"/>
      <c r="Q9" s="178"/>
      <c r="R9" s="178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ht="14.25" customHeight="1">
      <c r="A10" s="185">
        <v>7</v>
      </c>
      <c r="B10" s="186" t="s">
        <v>242</v>
      </c>
      <c r="C10" s="187"/>
      <c r="D10" s="362"/>
      <c r="E10"/>
      <c r="F10"/>
      <c r="G10" s="190"/>
      <c r="H10" s="190"/>
      <c r="I10" s="190"/>
      <c r="J10" s="190"/>
      <c r="K10" s="189"/>
      <c r="L10" s="190"/>
      <c r="M10" s="190"/>
      <c r="N10" s="190"/>
      <c r="O10" s="190"/>
      <c r="P10" s="190"/>
      <c r="Q10" s="178"/>
      <c r="R10" s="178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ht="15.75" customHeight="1">
      <c r="A11" s="185">
        <v>8</v>
      </c>
      <c r="B11" s="186" t="s">
        <v>243</v>
      </c>
      <c r="C11" s="182"/>
      <c r="D11" s="362"/>
      <c r="E11"/>
      <c r="F11"/>
      <c r="G11" s="188"/>
      <c r="H11" s="178"/>
      <c r="I11" s="178"/>
      <c r="J11" s="178"/>
      <c r="K11" s="194"/>
      <c r="L11" s="334"/>
      <c r="M11" s="334"/>
      <c r="N11" s="334"/>
      <c r="O11" s="334"/>
      <c r="P11" s="190"/>
      <c r="Q11" s="178"/>
      <c r="R11" s="178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ht="15" customHeight="1">
      <c r="A12" s="185">
        <v>9</v>
      </c>
      <c r="B12" s="186" t="s">
        <v>244</v>
      </c>
      <c r="C12" s="182"/>
      <c r="D12" s="362"/>
      <c r="E12"/>
      <c r="F12"/>
      <c r="G12" s="188"/>
      <c r="H12" s="178"/>
      <c r="I12" s="178"/>
      <c r="J12" s="178"/>
      <c r="K12" s="194"/>
      <c r="L12" s="190"/>
      <c r="M12" s="190"/>
      <c r="N12" s="190"/>
      <c r="O12" s="190"/>
      <c r="P12" s="190"/>
      <c r="Q12" s="178"/>
      <c r="R12" s="178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ht="14.25" customHeight="1">
      <c r="A13" s="185">
        <v>10</v>
      </c>
      <c r="B13" s="186" t="s">
        <v>245</v>
      </c>
      <c r="C13" s="182"/>
      <c r="D13" s="362"/>
      <c r="E13"/>
      <c r="F13"/>
      <c r="G13" s="193"/>
      <c r="H13" s="193"/>
      <c r="I13" s="193"/>
      <c r="J13" s="178"/>
      <c r="K13" s="196"/>
      <c r="L13" s="334"/>
      <c r="M13" s="334"/>
      <c r="N13" s="334"/>
      <c r="O13" s="334"/>
      <c r="P13" s="178"/>
      <c r="Q13" s="178"/>
      <c r="R13" s="178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ht="15.75" customHeight="1">
      <c r="A14" s="185">
        <v>11</v>
      </c>
      <c r="B14" s="186" t="s">
        <v>246</v>
      </c>
      <c r="C14" s="182"/>
      <c r="D14" s="362"/>
      <c r="E14"/>
      <c r="F14"/>
      <c r="G14" s="188"/>
      <c r="H14" s="188"/>
      <c r="I14" s="188"/>
      <c r="J14" s="178"/>
      <c r="K14" s="197"/>
      <c r="L14" s="334"/>
      <c r="M14" s="334"/>
      <c r="N14" s="334"/>
      <c r="O14" s="334"/>
      <c r="P14" s="190"/>
      <c r="Q14" s="178"/>
      <c r="R14" s="178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ht="15.75" customHeight="1">
      <c r="A15" s="185">
        <v>12</v>
      </c>
      <c r="B15" s="186" t="s">
        <v>247</v>
      </c>
      <c r="C15" s="198"/>
      <c r="D15" s="362"/>
      <c r="E15"/>
      <c r="F15"/>
      <c r="G15" s="334"/>
      <c r="H15" s="334"/>
      <c r="I15" s="334"/>
      <c r="J15" s="334"/>
      <c r="K15" s="197"/>
      <c r="L15" s="334"/>
      <c r="M15" s="334"/>
      <c r="N15" s="334"/>
      <c r="O15" s="334"/>
      <c r="P15" s="178"/>
      <c r="Q15" s="178"/>
      <c r="R15" s="178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ht="16.5" customHeight="1">
      <c r="A16" s="185">
        <v>13</v>
      </c>
      <c r="B16" s="186" t="s">
        <v>248</v>
      </c>
      <c r="C16" s="178"/>
      <c r="D16" s="362"/>
      <c r="E16"/>
      <c r="F16"/>
      <c r="G16" s="334"/>
      <c r="H16" s="334"/>
      <c r="I16" s="334"/>
      <c r="J16" s="334"/>
      <c r="K16" s="194"/>
      <c r="L16" s="334"/>
      <c r="M16" s="334"/>
      <c r="N16" s="334"/>
      <c r="O16" s="182"/>
      <c r="P16" s="199"/>
      <c r="Q16" s="178"/>
      <c r="R16" s="178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ht="15.75" customHeight="1">
      <c r="A17" s="185">
        <v>14</v>
      </c>
      <c r="B17" s="186" t="s">
        <v>249</v>
      </c>
      <c r="C17" s="178"/>
      <c r="D17" s="362"/>
      <c r="E17"/>
      <c r="F17"/>
      <c r="G17" s="190"/>
      <c r="H17" s="190"/>
      <c r="I17" s="190"/>
      <c r="J17" s="190"/>
      <c r="K17" s="194"/>
      <c r="L17" s="190"/>
      <c r="M17" s="190"/>
      <c r="N17" s="190"/>
      <c r="O17" s="182"/>
      <c r="P17" s="199"/>
      <c r="Q17" s="178"/>
      <c r="R17" s="178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ht="17.25" customHeight="1">
      <c r="A18" s="185">
        <v>15</v>
      </c>
      <c r="B18" s="186" t="s">
        <v>250</v>
      </c>
      <c r="C18" s="178"/>
      <c r="D18" s="362"/>
      <c r="E18"/>
      <c r="F18"/>
      <c r="G18" s="190"/>
      <c r="H18" s="190"/>
      <c r="I18" s="190"/>
      <c r="J18" s="190"/>
      <c r="K18" s="194"/>
      <c r="L18" s="190"/>
      <c r="M18" s="190"/>
      <c r="N18" s="190"/>
      <c r="O18" s="182"/>
      <c r="P18" s="199"/>
      <c r="Q18" s="178"/>
      <c r="R18" s="17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ht="18.75" customHeight="1">
      <c r="A19" s="200"/>
      <c r="B19" s="201"/>
      <c r="C19" s="178"/>
      <c r="D19" s="362"/>
      <c r="E19"/>
      <c r="F19"/>
      <c r="G19" s="188"/>
      <c r="H19" s="188"/>
      <c r="I19" s="188"/>
      <c r="J19" s="188"/>
      <c r="K19" s="202"/>
      <c r="L19" s="334"/>
      <c r="M19" s="334"/>
      <c r="N19" s="334"/>
      <c r="O19" s="182"/>
      <c r="P19" s="199"/>
      <c r="Q19" s="178"/>
      <c r="R19" s="178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ht="19.5" customHeight="1">
      <c r="A20" s="185"/>
      <c r="B20" s="203" t="s">
        <v>157</v>
      </c>
      <c r="C20" s="182"/>
      <c r="D20" s="362"/>
      <c r="E20"/>
      <c r="F20"/>
      <c r="G20" s="193"/>
      <c r="H20" s="193"/>
      <c r="I20" s="193"/>
      <c r="J20" s="193"/>
      <c r="K20" s="204"/>
      <c r="L20" s="205"/>
      <c r="M20" s="178"/>
      <c r="N20" s="178"/>
      <c r="O20" s="178"/>
      <c r="P20" s="199"/>
      <c r="Q20" s="178"/>
      <c r="R20" s="178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ht="15.75" customHeight="1">
      <c r="A21" s="185">
        <v>1</v>
      </c>
      <c r="B21" s="186" t="s">
        <v>251</v>
      </c>
      <c r="C21" s="178"/>
      <c r="D21" s="362"/>
      <c r="E21"/>
      <c r="F21"/>
      <c r="G21" s="178"/>
      <c r="H21" s="178"/>
      <c r="I21" s="178"/>
      <c r="J21" s="178"/>
      <c r="K21" s="178"/>
      <c r="L21" s="178"/>
      <c r="M21" s="178"/>
      <c r="N21" s="178"/>
      <c r="O21" s="192"/>
      <c r="P21" s="178"/>
      <c r="Q21" s="178"/>
      <c r="R21" s="178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ht="18" customHeight="1">
      <c r="A22" s="185">
        <v>2</v>
      </c>
      <c r="B22" s="207" t="s">
        <v>252</v>
      </c>
      <c r="C22" s="208"/>
      <c r="D22" s="362"/>
      <c r="E22"/>
      <c r="F22"/>
      <c r="G22" s="178"/>
      <c r="H22" s="178"/>
      <c r="I22" s="178"/>
      <c r="J22" s="178"/>
      <c r="K22" s="178"/>
      <c r="L22" s="178"/>
      <c r="M22" s="178"/>
      <c r="N22" s="178"/>
      <c r="O22" s="192"/>
      <c r="P22" s="178"/>
      <c r="Q22" s="178"/>
      <c r="R22" s="178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ht="15.75" customHeight="1">
      <c r="A23" s="185">
        <v>3</v>
      </c>
      <c r="B23" s="186" t="s">
        <v>253</v>
      </c>
      <c r="C23" s="209"/>
      <c r="D23" s="362"/>
      <c r="E23"/>
      <c r="F23"/>
      <c r="G23" s="178"/>
      <c r="H23" s="178"/>
      <c r="I23" s="178"/>
      <c r="J23" s="178"/>
      <c r="K23" s="334"/>
      <c r="L23" s="334"/>
      <c r="M23" s="334"/>
      <c r="N23" s="334"/>
      <c r="O23" s="178"/>
      <c r="P23" s="178"/>
      <c r="Q23" s="178"/>
      <c r="R23" s="178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ht="15.75">
      <c r="A24" s="185"/>
      <c r="B24" s="186"/>
      <c r="C24" s="178"/>
      <c r="D24" s="362"/>
      <c r="E24"/>
      <c r="F24"/>
      <c r="G24" s="178"/>
      <c r="H24" s="178"/>
      <c r="I24" s="178"/>
      <c r="J24" s="178"/>
      <c r="K24" s="178"/>
      <c r="L24" s="178"/>
      <c r="M24" s="178"/>
      <c r="N24" s="178"/>
      <c r="O24" s="193"/>
      <c r="P24" s="178"/>
      <c r="Q24" s="178"/>
      <c r="R24" s="178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ht="15.75" customHeight="1">
      <c r="A25" s="185"/>
      <c r="B25" s="210" t="s">
        <v>158</v>
      </c>
      <c r="C25" s="178"/>
      <c r="D25" s="362"/>
      <c r="E25"/>
      <c r="F25"/>
      <c r="G25" s="178"/>
      <c r="H25" s="178"/>
      <c r="I25" s="178"/>
      <c r="J25" s="178"/>
      <c r="K25" s="178"/>
      <c r="L25" s="178"/>
      <c r="M25" s="178"/>
      <c r="N25" s="178"/>
      <c r="O25" s="193"/>
      <c r="P25" s="178"/>
      <c r="Q25" s="178"/>
      <c r="R25" s="178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ht="15.75" customHeight="1">
      <c r="A26" s="185">
        <v>1</v>
      </c>
      <c r="B26" s="211" t="s">
        <v>159</v>
      </c>
      <c r="C26" s="178"/>
      <c r="D26" s="362"/>
      <c r="E26"/>
      <c r="F26"/>
      <c r="G26" s="178"/>
      <c r="H26" s="178"/>
      <c r="I26" s="178"/>
      <c r="J26" s="178"/>
      <c r="K26" s="178"/>
      <c r="L26" s="178"/>
      <c r="M26" s="178"/>
      <c r="N26" s="178"/>
      <c r="O26" s="193"/>
      <c r="P26" s="178"/>
      <c r="Q26" s="178"/>
      <c r="R26" s="178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t="15.75" customHeight="1">
      <c r="A27" s="185">
        <v>2</v>
      </c>
      <c r="B27" s="211" t="s">
        <v>160</v>
      </c>
      <c r="C27" s="178"/>
      <c r="D27" s="362"/>
      <c r="E27"/>
      <c r="F27"/>
      <c r="G27" s="178"/>
      <c r="H27" s="178"/>
      <c r="I27" s="178"/>
      <c r="J27" s="178"/>
      <c r="K27" s="178"/>
      <c r="L27" s="178"/>
      <c r="M27" s="178"/>
      <c r="N27" s="178"/>
      <c r="O27" s="193"/>
      <c r="P27" s="178"/>
      <c r="Q27" s="178"/>
      <c r="R27" s="178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ht="15.75" customHeight="1">
      <c r="A28" s="185">
        <v>3</v>
      </c>
      <c r="B28" s="212" t="s">
        <v>161</v>
      </c>
      <c r="C28" s="178"/>
      <c r="D28" s="362"/>
      <c r="E28"/>
      <c r="F28"/>
      <c r="G28" s="178"/>
      <c r="H28" s="178"/>
      <c r="I28" s="178"/>
      <c r="J28" s="178"/>
      <c r="K28" s="178"/>
      <c r="L28" s="178"/>
      <c r="M28" s="178"/>
      <c r="N28" s="178"/>
      <c r="O28" s="193"/>
      <c r="P28" s="178"/>
      <c r="Q28" s="178"/>
      <c r="R28" s="17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ht="15.75" customHeight="1">
      <c r="A29" s="185"/>
      <c r="B29" s="207"/>
      <c r="C29" s="178"/>
      <c r="D29" s="362"/>
      <c r="E29"/>
      <c r="F29"/>
      <c r="G29" s="178"/>
      <c r="H29" s="178"/>
      <c r="I29" s="178"/>
      <c r="J29" s="178"/>
      <c r="K29" s="178"/>
      <c r="L29" s="178"/>
      <c r="M29" s="178"/>
      <c r="N29" s="178"/>
      <c r="O29" s="193"/>
      <c r="P29" s="178"/>
      <c r="Q29" s="178"/>
      <c r="R29" s="178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ht="15.75" customHeight="1">
      <c r="A30" s="185"/>
      <c r="B30" s="213" t="s">
        <v>162</v>
      </c>
      <c r="C30" s="178"/>
      <c r="D30" s="362"/>
      <c r="E30"/>
      <c r="F30"/>
      <c r="G30" s="178"/>
      <c r="H30" s="178"/>
      <c r="I30" s="178"/>
      <c r="J30" s="178"/>
      <c r="K30" s="178"/>
      <c r="L30" s="178"/>
      <c r="M30" s="178"/>
      <c r="N30" s="178"/>
      <c r="O30" s="193"/>
      <c r="P30" s="178"/>
      <c r="Q30" s="178"/>
      <c r="R30" s="178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ht="15.75" customHeight="1">
      <c r="A31" s="214">
        <v>1</v>
      </c>
      <c r="B31" s="215" t="s">
        <v>163</v>
      </c>
      <c r="C31" s="178"/>
      <c r="D31" s="362"/>
      <c r="E31"/>
      <c r="F31"/>
      <c r="G31" s="178"/>
      <c r="H31" s="178"/>
      <c r="I31" s="178"/>
      <c r="J31" s="178"/>
      <c r="K31" s="178"/>
      <c r="L31" s="178"/>
      <c r="M31" s="178"/>
      <c r="N31" s="178"/>
      <c r="O31" s="193"/>
      <c r="P31" s="178"/>
      <c r="Q31" s="178"/>
      <c r="R31" s="178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ht="15.75" customHeight="1">
      <c r="A32" s="214">
        <v>2</v>
      </c>
      <c r="B32" s="215" t="s">
        <v>164</v>
      </c>
      <c r="C32" s="178"/>
      <c r="D32" s="362"/>
      <c r="E32"/>
      <c r="F32"/>
      <c r="G32" s="178"/>
      <c r="H32" s="178"/>
      <c r="I32" s="178"/>
      <c r="J32" s="178"/>
      <c r="K32" s="178"/>
      <c r="L32" s="178"/>
      <c r="M32" s="178"/>
      <c r="N32" s="178"/>
      <c r="O32" s="193"/>
      <c r="P32" s="178"/>
      <c r="Q32" s="178"/>
      <c r="R32" s="178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ht="15.75" customHeight="1">
      <c r="A33" s="214">
        <v>3</v>
      </c>
      <c r="B33" s="318" t="s">
        <v>165</v>
      </c>
      <c r="C33" s="178"/>
      <c r="D33" s="362"/>
      <c r="E33"/>
      <c r="F33"/>
      <c r="G33" s="178"/>
      <c r="H33" s="178"/>
      <c r="I33" s="178"/>
      <c r="J33" s="178"/>
      <c r="K33" s="178"/>
      <c r="L33" s="178"/>
      <c r="M33" s="178"/>
      <c r="N33" s="178"/>
      <c r="O33" s="193"/>
      <c r="P33" s="178"/>
      <c r="Q33" s="178"/>
      <c r="R33" s="178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ht="21" customHeight="1">
      <c r="A34" s="319"/>
      <c r="B34" s="320"/>
      <c r="C34" s="178"/>
      <c r="D34" s="362"/>
      <c r="E34"/>
      <c r="F34"/>
      <c r="G34" s="178"/>
      <c r="H34" s="178"/>
      <c r="I34" s="178"/>
      <c r="J34" s="178"/>
      <c r="K34" s="178"/>
      <c r="L34" s="178"/>
      <c r="M34" s="178"/>
      <c r="N34" s="178"/>
      <c r="O34" s="193"/>
      <c r="P34" s="178"/>
      <c r="Q34" s="178"/>
      <c r="R34" s="178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ht="4.5" customHeight="1">
      <c r="A35" s="315"/>
      <c r="B35" s="310"/>
      <c r="C35" s="178"/>
      <c r="D35" s="362"/>
      <c r="E35"/>
      <c r="F35"/>
      <c r="G35" s="178"/>
      <c r="H35" s="178"/>
      <c r="I35" s="178"/>
      <c r="J35" s="178"/>
      <c r="K35" s="178"/>
      <c r="L35" s="178"/>
      <c r="M35" s="178"/>
      <c r="N35" s="178"/>
      <c r="O35" s="193"/>
      <c r="P35" s="178"/>
      <c r="Q35" s="178"/>
      <c r="R35" s="178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ht="21" hidden="1" customHeight="1">
      <c r="A36" s="315"/>
      <c r="B36" s="316"/>
      <c r="C36" s="178"/>
      <c r="D36" s="362"/>
      <c r="E36"/>
      <c r="F36"/>
      <c r="G36" s="178"/>
      <c r="H36" s="178"/>
      <c r="I36" s="178"/>
      <c r="J36" s="178"/>
      <c r="K36" s="178"/>
      <c r="L36" s="178"/>
      <c r="M36" s="178"/>
      <c r="N36" s="178"/>
      <c r="O36" s="193"/>
      <c r="P36" s="178"/>
      <c r="Q36" s="178"/>
      <c r="R36" s="178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ht="21" hidden="1" customHeight="1">
      <c r="A37" s="315"/>
      <c r="B37" s="316"/>
      <c r="C37" s="178"/>
      <c r="D37" s="362"/>
      <c r="E37"/>
      <c r="F37"/>
      <c r="G37" s="178"/>
      <c r="H37" s="178"/>
      <c r="I37" s="178"/>
      <c r="J37" s="178"/>
      <c r="K37" s="178"/>
      <c r="L37" s="178"/>
      <c r="M37" s="178"/>
      <c r="N37" s="178"/>
      <c r="O37" s="193"/>
      <c r="P37" s="178"/>
      <c r="Q37" s="178"/>
      <c r="R37" s="178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t="21" hidden="1" customHeight="1">
      <c r="A38" s="315"/>
      <c r="B38" s="314"/>
      <c r="C38" s="178"/>
      <c r="D38" s="362"/>
      <c r="E38"/>
      <c r="F3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ht="0.75" customHeight="1">
      <c r="A39" s="315"/>
      <c r="B39" s="310"/>
      <c r="C39" s="178"/>
      <c r="D39" s="362"/>
      <c r="E39"/>
      <c r="F39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6.75" hidden="1" customHeight="1">
      <c r="A40" s="315"/>
      <c r="B40" s="310"/>
      <c r="C40" s="178"/>
      <c r="D40" s="362"/>
      <c r="E40"/>
      <c r="F40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21" hidden="1" customHeight="1">
      <c r="A41" s="315"/>
      <c r="B41" s="317"/>
      <c r="C41" s="178"/>
      <c r="D41" s="362"/>
      <c r="E41"/>
      <c r="F41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21" hidden="1" customHeight="1">
      <c r="A42" s="315"/>
      <c r="B42" s="317"/>
      <c r="C42" s="178"/>
      <c r="D42" s="362"/>
      <c r="E42"/>
      <c r="F42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21" hidden="1" customHeight="1">
      <c r="A43" s="259"/>
      <c r="B43" s="259"/>
      <c r="C43" s="178"/>
      <c r="D43" s="362"/>
      <c r="E43"/>
      <c r="F43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ht="21" hidden="1" customHeight="1">
      <c r="A44"/>
      <c r="B44"/>
      <c r="C44" s="178"/>
      <c r="D44" s="362"/>
      <c r="E44"/>
      <c r="F44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ht="21" hidden="1" customHeight="1">
      <c r="A45"/>
      <c r="B45"/>
      <c r="C45" s="178"/>
      <c r="D45" s="362"/>
      <c r="E45"/>
      <c r="F45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21" hidden="1" customHeight="1">
      <c r="A46"/>
      <c r="B46"/>
      <c r="C46" s="178"/>
      <c r="D46" s="362"/>
      <c r="E46"/>
      <c r="F46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t="21" hidden="1" customHeight="1">
      <c r="A47"/>
      <c r="B47"/>
      <c r="C47" s="178"/>
      <c r="D47" s="362"/>
      <c r="E47"/>
      <c r="F47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t="10.5" customHeight="1">
      <c r="A48"/>
      <c r="B48"/>
      <c r="C48" s="178"/>
      <c r="D48" s="362"/>
      <c r="E48" s="178"/>
      <c r="F48" s="216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ht="20.25" hidden="1" customHeight="1">
      <c r="A49" s="178"/>
      <c r="B49" s="180"/>
      <c r="C49" s="217"/>
      <c r="D49" s="362"/>
      <c r="E49" s="178"/>
      <c r="F49" s="216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ht="15.75">
      <c r="A50" s="206"/>
      <c r="C50" s="178"/>
      <c r="D50" s="177" t="s">
        <v>254</v>
      </c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ht="15.75">
      <c r="A51" s="206"/>
      <c r="C51" s="178"/>
      <c r="D51" s="177" t="s">
        <v>256</v>
      </c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ht="15.75">
      <c r="A52" s="206"/>
      <c r="C52" s="178"/>
      <c r="D52" s="177" t="s">
        <v>257</v>
      </c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ht="15.75">
      <c r="A53" s="206"/>
      <c r="B53" s="218"/>
      <c r="C53" s="178"/>
      <c r="D53" s="309" t="s">
        <v>255</v>
      </c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ht="15.75">
      <c r="A54" s="206"/>
      <c r="B54" s="218"/>
      <c r="C54" s="178"/>
      <c r="D54" s="309" t="s">
        <v>259</v>
      </c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ht="15.75">
      <c r="A55" s="206"/>
      <c r="B55" s="218"/>
      <c r="C55" s="178"/>
      <c r="D55" s="321" t="s">
        <v>260</v>
      </c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ht="15.75">
      <c r="A56" s="206"/>
      <c r="B56" s="218"/>
      <c r="C56" s="178"/>
      <c r="D56" s="321" t="s">
        <v>261</v>
      </c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ht="15.75">
      <c r="A57" s="206"/>
      <c r="B57" s="218"/>
      <c r="C57" s="178"/>
      <c r="D57" s="321" t="s">
        <v>262</v>
      </c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ht="15.75">
      <c r="A58" s="206"/>
      <c r="B58" s="218"/>
      <c r="C58" s="178"/>
      <c r="D58" s="321" t="s">
        <v>263</v>
      </c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ht="15.75">
      <c r="A59" s="206"/>
      <c r="B59" s="218"/>
      <c r="C59" s="178"/>
      <c r="D59" s="321" t="s">
        <v>266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ht="15.75">
      <c r="A60" s="206"/>
      <c r="B60" s="218"/>
      <c r="C60" s="178"/>
      <c r="D60" s="322" t="s">
        <v>264</v>
      </c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ht="15.75">
      <c r="A61" s="206"/>
      <c r="B61" s="218" t="s">
        <v>166</v>
      </c>
      <c r="C61" s="178"/>
      <c r="D61" s="322" t="s">
        <v>265</v>
      </c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ht="15" customHeight="1">
      <c r="A62" s="206"/>
      <c r="B62" s="365" t="s">
        <v>276</v>
      </c>
      <c r="C62" s="365"/>
      <c r="D62" s="365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ht="15.75">
      <c r="A63"/>
      <c r="B63" s="365"/>
      <c r="C63" s="365"/>
      <c r="D63" s="365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ht="15.75">
      <c r="A64" s="206"/>
      <c r="B64" s="218" t="s">
        <v>167</v>
      </c>
      <c r="C64"/>
      <c r="D64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ht="15.75">
      <c r="A65" s="206"/>
      <c r="B65" s="218" t="s">
        <v>168</v>
      </c>
      <c r="C65"/>
      <c r="D65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ht="9.75" customHeight="1">
      <c r="A66" s="206"/>
      <c r="B66" s="364" t="s">
        <v>267</v>
      </c>
      <c r="C66" s="364"/>
      <c r="D66" s="364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ht="15.75" hidden="1">
      <c r="A67" s="206"/>
      <c r="B67" s="364"/>
      <c r="C67" s="364"/>
      <c r="D67" s="364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 ht="15.75" hidden="1">
      <c r="A68" s="206"/>
      <c r="B68" s="364"/>
      <c r="C68" s="364"/>
      <c r="D68" s="364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4" ht="15.75" hidden="1">
      <c r="A69" s="206"/>
      <c r="B69" s="364"/>
      <c r="C69" s="364"/>
      <c r="D69" s="364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4" ht="36.950000000000003" customHeight="1">
      <c r="A70" s="206"/>
      <c r="B70" s="364"/>
      <c r="C70" s="364"/>
      <c r="D70" s="364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ht="15.75" customHeight="1">
      <c r="A71" s="206"/>
      <c r="B71" s="364" t="s">
        <v>169</v>
      </c>
      <c r="C71" s="364"/>
      <c r="D71" s="364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ht="15.75">
      <c r="A72" s="206"/>
      <c r="B72" s="364"/>
      <c r="C72" s="364"/>
      <c r="D72" s="364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ht="15.75">
      <c r="A73" s="219"/>
      <c r="B73" s="364"/>
      <c r="C73" s="364"/>
      <c r="D73" s="364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4" ht="15.75">
      <c r="A74" s="206"/>
      <c r="B74" s="364"/>
      <c r="C74" s="364"/>
      <c r="D74" s="364"/>
      <c r="E74" s="220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 ht="15.75">
      <c r="A75"/>
      <c r="B75" s="218" t="s">
        <v>170</v>
      </c>
      <c r="C75" s="221"/>
      <c r="D75" s="221"/>
      <c r="E75" s="222"/>
      <c r="F75"/>
      <c r="G75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</row>
    <row r="76" spans="1:44" ht="29.25" customHeight="1">
      <c r="A76" s="219"/>
      <c r="B76" s="364" t="s">
        <v>171</v>
      </c>
      <c r="C76" s="364"/>
      <c r="D76" s="364"/>
      <c r="E76" s="220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</row>
    <row r="77" spans="1:44" ht="15.75">
      <c r="A77" s="206"/>
      <c r="B77" s="223"/>
      <c r="C77" s="220"/>
      <c r="D77" s="220"/>
      <c r="E77" s="220"/>
      <c r="F77" s="178"/>
      <c r="G77" s="178"/>
      <c r="H77" s="224"/>
      <c r="I77" s="178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4"/>
    </row>
    <row r="78" spans="1:44" ht="15.75">
      <c r="A78" s="206"/>
      <c r="B78" s="224"/>
      <c r="C78" s="224"/>
      <c r="D78" s="224"/>
      <c r="E78" s="224"/>
      <c r="F78" s="224"/>
      <c r="G78" s="224"/>
      <c r="H78"/>
      <c r="I78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4"/>
    </row>
    <row r="79" spans="1:44" ht="15.75">
      <c r="A79"/>
      <c r="B79" s="178"/>
      <c r="C79" s="178"/>
      <c r="D79" s="178"/>
      <c r="E79" s="178"/>
      <c r="F79" s="178"/>
      <c r="G79" s="178"/>
      <c r="H79" s="178"/>
      <c r="I79" s="178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4"/>
    </row>
    <row r="80" spans="1:44" ht="15.75">
      <c r="A80"/>
      <c r="B80" s="178"/>
      <c r="C80" s="178"/>
      <c r="D80" s="178"/>
      <c r="E80" s="178"/>
      <c r="F80" s="178"/>
      <c r="G80"/>
      <c r="H80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4"/>
    </row>
    <row r="81" spans="1:44" ht="15.75">
      <c r="A81" s="206"/>
      <c r="B81" s="205"/>
      <c r="C81"/>
      <c r="D81"/>
      <c r="E81"/>
      <c r="F81"/>
      <c r="G81"/>
      <c r="H81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24"/>
      <c r="AR81" s="224"/>
    </row>
    <row r="82" spans="1:44" ht="15.75">
      <c r="A82" s="225"/>
      <c r="B82" s="226" t="s">
        <v>172</v>
      </c>
      <c r="C82" s="227"/>
      <c r="D82" s="228"/>
      <c r="E82" s="229"/>
      <c r="F82" s="229"/>
      <c r="G82"/>
      <c r="H82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</row>
    <row r="83" spans="1:44" ht="15.75" customHeight="1">
      <c r="A83" s="230"/>
      <c r="B83" s="231"/>
      <c r="C83" s="228"/>
      <c r="D83" s="232"/>
      <c r="E83" s="233"/>
      <c r="F83" s="233"/>
      <c r="G83"/>
      <c r="H83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24"/>
      <c r="AR83" s="224"/>
    </row>
    <row r="84" spans="1:44" ht="15.75" customHeight="1">
      <c r="A84" s="234"/>
      <c r="B84"/>
      <c r="C84"/>
      <c r="D84"/>
      <c r="E84" s="235"/>
      <c r="F84" s="235"/>
      <c r="G84"/>
      <c r="H8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</row>
    <row r="85" spans="1:44" ht="15.75" customHeight="1">
      <c r="A85" s="234"/>
      <c r="B85" s="226" t="s">
        <v>237</v>
      </c>
      <c r="C85" s="236"/>
      <c r="D85" s="232" t="s">
        <v>236</v>
      </c>
      <c r="E85" s="235"/>
      <c r="F85" s="235"/>
      <c r="G85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</row>
    <row r="86" spans="1:44" ht="15.75" customHeight="1">
      <c r="A86" s="234"/>
      <c r="B86" s="237"/>
      <c r="C86" s="237"/>
      <c r="D86" s="237"/>
      <c r="E86" s="235"/>
      <c r="F86" s="235"/>
      <c r="G86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</row>
    <row r="87" spans="1:44" ht="15.75" customHeight="1">
      <c r="A87" s="234"/>
      <c r="B87" s="307"/>
      <c r="C87" s="228"/>
      <c r="D87" s="232"/>
      <c r="E87" s="235"/>
      <c r="F87" s="235"/>
      <c r="G87"/>
      <c r="H87" s="224"/>
      <c r="I87" s="216"/>
      <c r="J87" s="216"/>
      <c r="K87" s="216"/>
      <c r="L87"/>
      <c r="M87" s="238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</row>
    <row r="88" spans="1:44" ht="15" customHeight="1">
      <c r="A88" s="219"/>
      <c r="B88" s="308"/>
      <c r="C88" s="309"/>
      <c r="D88" s="310"/>
      <c r="E88"/>
      <c r="F88" s="178"/>
      <c r="G88" s="240"/>
      <c r="H88" s="224"/>
      <c r="I88" s="216"/>
      <c r="J88" s="216"/>
      <c r="K88" s="216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</row>
    <row r="89" spans="1:44" ht="15" customHeight="1">
      <c r="A89" s="219"/>
      <c r="B89" s="308"/>
      <c r="C89" s="309"/>
      <c r="D89" s="310"/>
      <c r="E89"/>
      <c r="F89" s="224"/>
      <c r="G89" s="224"/>
      <c r="H89" s="224"/>
      <c r="I89" s="216"/>
      <c r="J89" s="216"/>
      <c r="K89" s="216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</row>
    <row r="90" spans="1:44" ht="15.75" customHeight="1">
      <c r="A90" s="219"/>
      <c r="B90" s="311"/>
      <c r="C90" s="310"/>
      <c r="D90" s="310"/>
      <c r="E90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4"/>
    </row>
    <row r="91" spans="1:44" ht="15.75" customHeight="1">
      <c r="A91" s="219"/>
      <c r="B91" s="312"/>
      <c r="C91" s="313"/>
      <c r="D91" s="312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</row>
    <row r="92" spans="1:44" ht="12.75" customHeight="1">
      <c r="A92" s="219"/>
      <c r="B92" s="312"/>
      <c r="C92" s="312"/>
      <c r="D92" s="312"/>
      <c r="E92" s="224"/>
      <c r="F92" s="224"/>
      <c r="G92" s="224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</row>
    <row r="93" spans="1:44" ht="15.75">
      <c r="A93" s="219"/>
      <c r="B93" s="312"/>
      <c r="C93" s="312"/>
      <c r="D93" s="312"/>
      <c r="E93" s="224"/>
      <c r="F93" s="224"/>
      <c r="G93" s="224"/>
      <c r="H93"/>
      <c r="I93"/>
      <c r="J93"/>
      <c r="K93"/>
      <c r="L93"/>
      <c r="Q93"/>
      <c r="R93"/>
    </row>
    <row r="94" spans="1:44" ht="12.75" customHeight="1">
      <c r="A94"/>
      <c r="B94" s="312"/>
      <c r="C94" s="312"/>
      <c r="D94" s="312"/>
      <c r="E94" s="224"/>
      <c r="G94"/>
      <c r="H94" s="241"/>
      <c r="I94" s="242"/>
      <c r="J94"/>
      <c r="K94"/>
      <c r="L94"/>
      <c r="Q94" s="243"/>
      <c r="R94" s="243"/>
    </row>
    <row r="95" spans="1:44" ht="12.75" customHeight="1">
      <c r="A95"/>
      <c r="B95" s="314"/>
      <c r="C95" s="309"/>
      <c r="D95" s="310"/>
      <c r="G95"/>
      <c r="H95"/>
      <c r="I95"/>
      <c r="J95"/>
      <c r="K95"/>
      <c r="L95"/>
      <c r="Q95" s="243"/>
      <c r="R95" s="243"/>
    </row>
    <row r="96" spans="1:44" ht="14.25">
      <c r="A96" s="244"/>
      <c r="B96"/>
      <c r="C96" s="244"/>
      <c r="G96" s="245"/>
      <c r="H96" s="241"/>
      <c r="I96" s="241"/>
      <c r="J96"/>
      <c r="K96"/>
      <c r="L96"/>
    </row>
    <row r="97" spans="1:12" ht="15">
      <c r="A97" s="239"/>
      <c r="B97" s="239"/>
      <c r="G97" s="246"/>
      <c r="H97" s="241"/>
      <c r="I97" s="241"/>
      <c r="J97"/>
      <c r="K97"/>
      <c r="L97"/>
    </row>
    <row r="98" spans="1:12" ht="15">
      <c r="A98" s="239"/>
      <c r="B98" s="239"/>
      <c r="G98" s="247"/>
      <c r="H98"/>
      <c r="I98"/>
      <c r="J98"/>
      <c r="K98" s="247"/>
      <c r="L98" s="248"/>
    </row>
    <row r="99" spans="1:12" ht="15">
      <c r="A99" s="239"/>
      <c r="B99" s="239"/>
      <c r="G99" s="249"/>
      <c r="H99"/>
      <c r="I99"/>
      <c r="J99"/>
      <c r="K99"/>
      <c r="L99"/>
    </row>
    <row r="100" spans="1:12" ht="15">
      <c r="A100" s="239"/>
      <c r="B100" s="239"/>
      <c r="H100"/>
      <c r="I100"/>
      <c r="J100"/>
      <c r="K100" s="250"/>
      <c r="L100" s="251"/>
    </row>
    <row r="101" spans="1:12" ht="17.100000000000001" customHeight="1">
      <c r="A101" s="252"/>
      <c r="B101" s="240"/>
      <c r="H101"/>
      <c r="I101"/>
      <c r="J101"/>
    </row>
    <row r="102" spans="1:12" ht="17.100000000000001" customHeight="1">
      <c r="A102" s="252"/>
      <c r="B102" s="240"/>
      <c r="H102" s="334"/>
      <c r="I102" s="334"/>
      <c r="J102" s="334"/>
    </row>
    <row r="103" spans="1:12" ht="17.100000000000001" customHeight="1">
      <c r="A103" s="252"/>
      <c r="B103" s="240"/>
    </row>
    <row r="104" spans="1:12" ht="17.100000000000001" customHeight="1">
      <c r="A104" s="252"/>
      <c r="B104" s="240"/>
    </row>
    <row r="105" spans="1:12" ht="17.100000000000001" customHeight="1">
      <c r="B105" s="253"/>
    </row>
  </sheetData>
  <sheetProtection selectLockedCells="1" selectUnlockedCells="1"/>
  <mergeCells count="20">
    <mergeCell ref="B66:D70"/>
    <mergeCell ref="B71:D74"/>
    <mergeCell ref="B76:D76"/>
    <mergeCell ref="H102:J102"/>
    <mergeCell ref="L15:O15"/>
    <mergeCell ref="G16:J16"/>
    <mergeCell ref="L16:N16"/>
    <mergeCell ref="L19:N19"/>
    <mergeCell ref="K23:N23"/>
    <mergeCell ref="B62:D63"/>
    <mergeCell ref="D1:D49"/>
    <mergeCell ref="E1:R1"/>
    <mergeCell ref="L4:O4"/>
    <mergeCell ref="L6:O6"/>
    <mergeCell ref="G9:J9"/>
    <mergeCell ref="L9:O9"/>
    <mergeCell ref="L11:O11"/>
    <mergeCell ref="L13:O13"/>
    <mergeCell ref="L14:O14"/>
    <mergeCell ref="G15:J15"/>
  </mergeCells>
  <printOptions horizontalCentered="1"/>
  <pageMargins left="1.0597222222222222" right="0.19652777777777777" top="0.8354166666666667" bottom="0.53194444444444444" header="0.51180555555555551" footer="0.51180555555555551"/>
  <pageSetup paperSize="9" firstPageNumber="0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Титул</vt:lpstr>
      <vt:lpstr>38.02.04</vt:lpstr>
      <vt:lpstr>Описание</vt:lpstr>
      <vt:lpstr>'38.02.04'!_xlnm.Print_Area</vt:lpstr>
      <vt:lpstr>Описание!_xlnm.Print_Area</vt:lpstr>
      <vt:lpstr>Титул!_xlnm.Print_Area</vt:lpstr>
      <vt:lpstr>Excel_BuiltIn_Print_Area_2_1</vt:lpstr>
      <vt:lpstr>Excel_BuiltIn_Print_Area_3_1</vt:lpstr>
      <vt:lpstr>'38.02.04'!Область_печати</vt:lpstr>
      <vt:lpstr>Описание!Область_печати</vt:lpstr>
      <vt:lpstr>Титул!Область_печати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Мария Красюкова</cp:lastModifiedBy>
  <cp:revision>55</cp:revision>
  <cp:lastPrinted>2020-09-17T11:29:42Z</cp:lastPrinted>
  <dcterms:created xsi:type="dcterms:W3CDTF">2011-02-08T08:30:02Z</dcterms:created>
  <dcterms:modified xsi:type="dcterms:W3CDTF">2020-10-12T19:04:25Z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