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16380" windowHeight="8190" tabRatio="690" activeTab="2"/>
  </bookViews>
  <sheets>
    <sheet name="Титул" sheetId="1" r:id="rId1"/>
    <sheet name="43.01.02" sheetId="2" r:id="rId2"/>
    <sheet name="Практики" sheetId="3" r:id="rId3"/>
  </sheets>
  <definedNames>
    <definedName name="__xlnm.Print_Area" localSheetId="1">'43.01.02'!$A$1:$L$50</definedName>
    <definedName name="__xlnm.Print_Area" localSheetId="2">Практики!$A$1:$D$57</definedName>
    <definedName name="__xlnm.Print_Area" localSheetId="0">Титул!$A$1:$BK$22</definedName>
    <definedName name="__xlnm.Print_Area_0" localSheetId="1">'43.01.02'!$A$1:$L$50</definedName>
    <definedName name="__xlnm.Print_Area_0" localSheetId="2">Практики!$A$1:$D$57</definedName>
    <definedName name="__xlnm.Print_Area_0" localSheetId="0">Титул!$A$1:$BK$22</definedName>
    <definedName name="__xlnm.Print_Area_0_0" localSheetId="1">'43.01.02'!$A$1:$L$50</definedName>
    <definedName name="__xlnm.Print_Area_0_0" localSheetId="2">Практики!$A$1:$D$57</definedName>
    <definedName name="__xlnm.Print_Area_0_0" localSheetId="0">Титул!$A$1:$BK$22</definedName>
    <definedName name="Excel_BuiltIn_Print_Area_2_1" localSheetId="1">'43.01.02'!$A$1:$K$50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'43.01.02'!$A$1:$L$50</definedName>
    <definedName name="_xlnm.Print_Area" localSheetId="2">Практики!$A$1:$D$54</definedName>
    <definedName name="_xlnm.Print_Area" localSheetId="0">Титул!$A$1:$BK$22</definedName>
  </definedNames>
  <calcPr calcId="162913" iterateDelta="1E-4"/>
</workbook>
</file>

<file path=xl/calcChain.xml><?xml version="1.0" encoding="utf-8"?>
<calcChain xmlns="http://schemas.openxmlformats.org/spreadsheetml/2006/main">
  <c r="BE15" i="1" l="1"/>
  <c r="BF15" i="1"/>
  <c r="E17" i="2"/>
  <c r="H17" i="2"/>
  <c r="F18" i="2"/>
  <c r="G18" i="2"/>
  <c r="G17" i="2"/>
  <c r="BG15" i="1"/>
  <c r="BH15" i="1"/>
  <c r="BI15" i="1"/>
  <c r="BJ15" i="1"/>
  <c r="BK14" i="1"/>
  <c r="BK15" i="1"/>
  <c r="BD15" i="1"/>
  <c r="J39" i="2"/>
  <c r="F37" i="2"/>
  <c r="F36" i="2"/>
  <c r="F29" i="2"/>
  <c r="D29" i="2"/>
  <c r="D28" i="2"/>
  <c r="F21" i="2"/>
  <c r="F20" i="2"/>
  <c r="G34" i="2"/>
  <c r="D35" i="2"/>
  <c r="D34" i="2"/>
  <c r="F33" i="2"/>
  <c r="G33" i="2"/>
  <c r="G32" i="2"/>
  <c r="H32" i="2"/>
  <c r="E32" i="2"/>
  <c r="E36" i="2"/>
  <c r="H36" i="2"/>
  <c r="I36" i="2"/>
  <c r="I28" i="2"/>
  <c r="H28" i="2"/>
  <c r="H24" i="2"/>
  <c r="H20" i="2"/>
  <c r="H19" i="2"/>
  <c r="E28" i="2"/>
  <c r="E20" i="2"/>
  <c r="E19" i="2"/>
  <c r="E24" i="2"/>
  <c r="H10" i="2"/>
  <c r="H38" i="2"/>
  <c r="E10" i="2"/>
  <c r="E38" i="2"/>
  <c r="I10" i="2"/>
  <c r="F11" i="2"/>
  <c r="D11" i="2"/>
  <c r="F12" i="2"/>
  <c r="D12" i="2"/>
  <c r="F13" i="2"/>
  <c r="D13" i="2"/>
  <c r="F14" i="2"/>
  <c r="D14" i="2"/>
  <c r="F15" i="2"/>
  <c r="G15" i="2"/>
  <c r="F16" i="2"/>
  <c r="D16" i="2"/>
  <c r="I20" i="2"/>
  <c r="I19" i="2"/>
  <c r="I38" i="2"/>
  <c r="D22" i="2"/>
  <c r="I24" i="2"/>
  <c r="F25" i="2"/>
  <c r="F24" i="2"/>
  <c r="D26" i="2"/>
  <c r="D27" i="2"/>
  <c r="D30" i="2"/>
  <c r="G30" i="2"/>
  <c r="D31" i="2"/>
  <c r="J38" i="2"/>
  <c r="J43" i="2"/>
  <c r="K38" i="2"/>
  <c r="K43" i="2"/>
  <c r="K39" i="2"/>
  <c r="G13" i="2"/>
  <c r="G14" i="2"/>
  <c r="G11" i="2"/>
  <c r="D21" i="2"/>
  <c r="D20" i="2"/>
  <c r="G25" i="2"/>
  <c r="G24" i="2"/>
  <c r="G21" i="2"/>
  <c r="G20" i="2"/>
  <c r="F17" i="2"/>
  <c r="D37" i="2"/>
  <c r="D36" i="2"/>
  <c r="G37" i="2"/>
  <c r="G36" i="2"/>
  <c r="D25" i="2"/>
  <c r="D24" i="2"/>
  <c r="D18" i="2"/>
  <c r="D17" i="2"/>
  <c r="F10" i="2"/>
  <c r="D15" i="2"/>
  <c r="G16" i="2"/>
  <c r="G12" i="2"/>
  <c r="G10" i="2"/>
  <c r="G19" i="2"/>
  <c r="G38" i="2"/>
  <c r="D10" i="2"/>
  <c r="G29" i="2"/>
  <c r="G28" i="2"/>
  <c r="D33" i="2"/>
  <c r="D32" i="2"/>
  <c r="D19" i="2"/>
  <c r="F32" i="2"/>
  <c r="F19" i="2"/>
  <c r="F38" i="2"/>
  <c r="F28" i="2"/>
  <c r="D38" i="2"/>
</calcChain>
</file>

<file path=xl/sharedStrings.xml><?xml version="1.0" encoding="utf-8"?>
<sst xmlns="http://schemas.openxmlformats.org/spreadsheetml/2006/main" count="237" uniqueCount="174">
  <si>
    <t>1. Г Р А Ф И К   У Ч Е Б Н О Г О   П Р О Ц Е С С 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</si>
  <si>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</si>
  <si>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</si>
  <si>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</si>
  <si>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</si>
  <si>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</si>
  <si>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</si>
  <si>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</si>
  <si>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</si>
  <si>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</si>
  <si>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</si>
  <si>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</si>
  <si>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</si>
  <si>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</si>
  <si>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</si>
  <si>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</si>
  <si>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</si>
  <si>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</si>
  <si>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</si>
  <si>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</si>
  <si>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</si>
  <si>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</si>
  <si>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</si>
  <si>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</si>
  <si>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точная</t>
  </si>
  <si>
    <t>итоговая</t>
  </si>
  <si>
    <t>кулы</t>
  </si>
  <si>
    <t>междисциплинарным</t>
  </si>
  <si>
    <t>специальности</t>
  </si>
  <si>
    <t>аттестация</t>
  </si>
  <si>
    <t>курсам</t>
  </si>
  <si>
    <t>: :</t>
  </si>
  <si>
    <t>I курс</t>
  </si>
  <si>
    <t>III</t>
  </si>
  <si>
    <t>+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</si>
  <si>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</si>
  <si>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</si>
  <si>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</si>
  <si>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</si>
  <si>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</si>
  <si>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</si>
  <si>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</si>
  <si>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Наименование циклов, дисциплин,</t>
  </si>
  <si>
    <t>всего занятий</t>
  </si>
  <si>
    <t>в том числе</t>
  </si>
  <si>
    <t>1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</si>
  <si>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</si>
  <si>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</si>
  <si>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</si>
  <si>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</si>
  <si>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</si>
  <si>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</si>
  <si>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</si>
  <si>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</si>
  <si>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Физическая культура</t>
  </si>
  <si>
    <t>ДЗ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</si>
  <si>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</si>
  <si>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</si>
  <si>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</si>
  <si>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</si>
  <si>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</si>
  <si>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</si>
  <si>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</si>
  <si>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</si>
  <si>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</si>
  <si>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</si>
  <si>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</si>
  <si>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</si>
  <si>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</si>
  <si>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</si>
  <si>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</si>
  <si>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</si>
  <si>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 xml:space="preserve">Производственная практика </t>
  </si>
  <si>
    <t>З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</si>
  <si>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</si>
  <si>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</si>
  <si>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</si>
  <si>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</si>
  <si>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</si>
  <si>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</si>
  <si>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</si>
  <si>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</si>
  <si>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Всего:</t>
  </si>
  <si>
    <t>ГИА</t>
  </si>
  <si>
    <t>Государственная итоговая аттестация</t>
  </si>
  <si>
    <t>дисциплин и МДК</t>
  </si>
  <si>
    <t>учебной практики</t>
  </si>
  <si>
    <t>Государственная итоговая аттестация (ГИА)</t>
  </si>
  <si>
    <t>производственной практики</t>
  </si>
  <si>
    <t>экзаменов</t>
  </si>
  <si>
    <t>дифференцирован ных зачетов</t>
  </si>
  <si>
    <t>зачетов</t>
  </si>
  <si>
    <t>4. Перечень лабораторий, кабинетов, мастерских</t>
  </si>
  <si>
    <t>№</t>
  </si>
  <si>
    <t>Наименование</t>
  </si>
  <si>
    <t>Кабинеты:</t>
  </si>
  <si>
    <t>Мастерские</t>
  </si>
  <si>
    <t>Спортивный комплекс</t>
  </si>
  <si>
    <t>Спортивный зал</t>
  </si>
  <si>
    <t>Открытый стадион широкого профиля</t>
  </si>
  <si>
    <t>Стрелковый тир</t>
  </si>
  <si>
    <t>Актовый зал</t>
  </si>
  <si>
    <t xml:space="preserve">Учебная и производственная практика проводятся концентрированно в рамках профессиональных модулей.
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</si>
  <si>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</si>
  <si>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</si>
  <si>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С о г л а с о в а н о:</t>
  </si>
  <si>
    <t>ФК.00</t>
  </si>
  <si>
    <t>ФК.01</t>
  </si>
  <si>
    <t>1.1. ГИА проводится в форме защиты выпускной квалификационной работы на 42-43 неделе 6 семестра</t>
  </si>
  <si>
    <t>пред-</t>
  </si>
  <si>
    <t>дипломная</t>
  </si>
  <si>
    <t xml:space="preserve"> </t>
  </si>
  <si>
    <t xml:space="preserve">Залы </t>
  </si>
  <si>
    <t>Библиотека, читальный зал с выходом в Интернет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</si>
  <si>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аттестации,утвержденным директором коллледжа,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и проводятся за счет часов, отведенных на изучение дисциплин и междисциплинарных курсов. 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</si>
  <si>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проводится в форме защиты выпускной квалификационной работы.</t>
  </si>
  <si>
    <t>Заместитель директора</t>
  </si>
  <si>
    <t>Ж.А. Горячева</t>
  </si>
  <si>
    <t>К.00</t>
  </si>
  <si>
    <t>Консультации</t>
  </si>
  <si>
    <t>Экономические и правовые основы профессиональной деятельности</t>
  </si>
  <si>
    <t>Основы культуры профессионального общения</t>
  </si>
  <si>
    <t>Санитария и гигиена</t>
  </si>
  <si>
    <t>Основы физиологии кожи и волос</t>
  </si>
  <si>
    <t>Специальный рисунок</t>
  </si>
  <si>
    <t>Выполнение стрижек и укладок волос</t>
  </si>
  <si>
    <t>Стрижки и укладки волос</t>
  </si>
  <si>
    <t>Химическая завивка волос</t>
  </si>
  <si>
    <t>Окрашивание волос</t>
  </si>
  <si>
    <t>Выполнение химической завивки волос</t>
  </si>
  <si>
    <t>Выполнение окрашивания волос</t>
  </si>
  <si>
    <t>ПМ.04</t>
  </si>
  <si>
    <t>МДК.04.01</t>
  </si>
  <si>
    <t>УП.04</t>
  </si>
  <si>
    <t>ПП.04</t>
  </si>
  <si>
    <t>Оформление причесок</t>
  </si>
  <si>
    <t>Искусство прически</t>
  </si>
  <si>
    <t>4З/8ДЗ/-/4Экв</t>
  </si>
  <si>
    <t>Медико-биологических дисциплин</t>
  </si>
  <si>
    <t>Специального рисунка</t>
  </si>
  <si>
    <t>Безопасности жизнедеятельности</t>
  </si>
  <si>
    <t>Парикмахерская-мастерская</t>
  </si>
  <si>
    <t>72</t>
  </si>
  <si>
    <t xml:space="preserve">  </t>
  </si>
  <si>
    <t>-/6ДЗ/-/-</t>
  </si>
  <si>
    <t>=</t>
  </si>
  <si>
    <t>1 нед</t>
  </si>
  <si>
    <t>Общепрофессиональный учебный цикл</t>
  </si>
  <si>
    <t>108</t>
  </si>
  <si>
    <t>КДЗ</t>
  </si>
  <si>
    <t>ОП.07</t>
  </si>
  <si>
    <t>Вариативная часть</t>
  </si>
  <si>
    <t>144</t>
  </si>
  <si>
    <t>Технология постижерных работ</t>
  </si>
  <si>
    <t>2. СВОДНЫЕ ДАННЫЕ ПО БЮДЖЕТУ ВРЕМЕНИ (в неделях)</t>
  </si>
  <si>
    <t>2020 - 2021 г.г.</t>
  </si>
  <si>
    <t>-/1ДЗ/-/-</t>
  </si>
  <si>
    <t>1З/1ДЗ/-/1Экв</t>
  </si>
  <si>
    <t>1З</t>
  </si>
  <si>
    <t>5. Пояснения к учебному плану</t>
  </si>
  <si>
    <t xml:space="preserve">5.1 Нормативная база реализации ООП </t>
  </si>
  <si>
    <t>Настоящий учебный план основной профессиональной образовательной программы подготовки квалифицированных рабочих и служащих по профессии 43.01.02 Парикмахер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02.08.2013 №730 и на основе федерального государственного стандарта среднего общего образования, реализуемого в пределах образовательной программы с учетом технического профиля получаемого профессионального образования.</t>
  </si>
  <si>
    <t>5.2 Организация учебного процесса и режим занятий</t>
  </si>
  <si>
    <t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54 академических часа в неделю,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</t>
  </si>
  <si>
    <t>5.3 Формирование вариативной части ООП</t>
  </si>
  <si>
    <t xml:space="preserve">Объем времени вариативной части ООП составляет: по учебному циклу ППКРС - 216 (144) часов. Эти часы использованы на увеличение объема времени, отведенного на освоение обязательной части ООП, а также  предметов и дисциплин, введенных в учебный план в учетом потребности специалистов данного профиля в освоении дополнительных профессиональных компетенций, и в соответствии с потребностями регионального рынка труда.  </t>
  </si>
  <si>
    <t>ОП.06 Безопасность жизнедеятельности - 16</t>
  </si>
  <si>
    <t>ОП.07 Технология постижерных работ - 48</t>
  </si>
  <si>
    <t>ПМ.01. Выполнение стрижек и укладок волос - 24</t>
  </si>
  <si>
    <r>
      <rPr>
        <b/>
        <sz val="10"/>
        <color indexed="8"/>
        <rFont val="Times New Roman"/>
        <family val="1"/>
        <charset val="204"/>
      </rPr>
      <t>Физическая культура</t>
    </r>
    <r>
      <rPr>
        <sz val="10"/>
        <color indexed="8"/>
        <rFont val="Times New Roman"/>
        <family val="1"/>
        <charset val="204"/>
      </rPr>
      <t xml:space="preserve"> - 8</t>
    </r>
  </si>
  <si>
    <t>5.4 Порядок проведения учебной и производственной практики</t>
  </si>
  <si>
    <t>5.5 Порядок аттестации обучающихся</t>
  </si>
  <si>
    <t>5.5.1 Формы проведения текущего контроля и промежуточной аттестации</t>
  </si>
  <si>
    <t>5.5.2 Формы государственной итоговой аттестации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</si>
</sst>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0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sz val="12"/>
      <color indexed="8"/>
      <name val="Times New Roman Cyr"/>
      <charset val="204"/>
    </font>
    <font>
      <b/>
      <sz val="8"/>
      <color indexed="8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34" fillId="0" borderId="0"/>
    <xf numFmtId="0" fontId="1" fillId="0" borderId="0"/>
    <xf numFmtId="0" fontId="1" fillId="0" borderId="0"/>
    <xf numFmtId="0" fontId="2" fillId="0" borderId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9" xfId="0" applyFont="1" applyBorder="1"/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shrinkToFit="1"/>
    </xf>
    <xf numFmtId="1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2" xfId="0" applyFont="1" applyBorder="1" applyAlignment="1">
      <alignment shrinkToFit="1"/>
    </xf>
    <xf numFmtId="49" fontId="6" fillId="0" borderId="22" xfId="0" applyNumberFormat="1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2" fontId="6" fillId="0" borderId="16" xfId="0" applyNumberFormat="1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1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17" fillId="0" borderId="0" xfId="1" applyFont="1"/>
    <xf numFmtId="0" fontId="18" fillId="0" borderId="0" xfId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6" fillId="0" borderId="8" xfId="1" applyFont="1" applyBorder="1"/>
    <xf numFmtId="0" fontId="18" fillId="0" borderId="0" xfId="1" applyFont="1" applyAlignment="1">
      <alignment horizontal="center"/>
    </xf>
    <xf numFmtId="0" fontId="18" fillId="0" borderId="28" xfId="1" applyFont="1" applyBorder="1" applyAlignment="1">
      <alignment horizontal="center"/>
    </xf>
    <xf numFmtId="0" fontId="18" fillId="0" borderId="8" xfId="1" applyFont="1" applyBorder="1" applyAlignment="1">
      <alignment horizontal="left" vertical="center"/>
    </xf>
    <xf numFmtId="0" fontId="18" fillId="0" borderId="29" xfId="1" applyFont="1" applyBorder="1" applyAlignment="1">
      <alignment horizontal="center"/>
    </xf>
    <xf numFmtId="0" fontId="18" fillId="0" borderId="8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/>
    </xf>
    <xf numFmtId="0" fontId="18" fillId="0" borderId="0" xfId="1" applyFont="1"/>
    <xf numFmtId="0" fontId="18" fillId="0" borderId="8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" fontId="19" fillId="0" borderId="22" xfId="1" applyNumberFormat="1" applyFont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/>
      <protection locked="0"/>
    </xf>
    <xf numFmtId="1" fontId="19" fillId="2" borderId="22" xfId="1" applyNumberFormat="1" applyFont="1" applyFill="1" applyBorder="1" applyAlignment="1">
      <alignment horizontal="center" vertical="center"/>
    </xf>
    <xf numFmtId="1" fontId="18" fillId="0" borderId="22" xfId="1" applyNumberFormat="1" applyFont="1" applyBorder="1" applyAlignment="1" applyProtection="1">
      <alignment horizontal="center" vertical="center"/>
      <protection locked="0"/>
    </xf>
    <xf numFmtId="1" fontId="18" fillId="0" borderId="31" xfId="1" applyNumberFormat="1" applyFont="1" applyBorder="1" applyAlignment="1" applyProtection="1">
      <alignment wrapText="1"/>
      <protection locked="0"/>
    </xf>
    <xf numFmtId="1" fontId="18" fillId="2" borderId="22" xfId="1" applyNumberFormat="1" applyFont="1" applyFill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21" fillId="0" borderId="22" xfId="1" applyFont="1" applyBorder="1" applyAlignment="1" applyProtection="1">
      <alignment vertical="top" wrapText="1"/>
      <protection locked="0"/>
    </xf>
    <xf numFmtId="0" fontId="20" fillId="0" borderId="22" xfId="1" applyFont="1" applyBorder="1" applyAlignment="1" applyProtection="1">
      <alignment vertical="top" wrapText="1"/>
      <protection locked="0"/>
    </xf>
    <xf numFmtId="1" fontId="20" fillId="0" borderId="22" xfId="1" applyNumberFormat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>
      <alignment vertical="top"/>
    </xf>
    <xf numFmtId="1" fontId="18" fillId="0" borderId="22" xfId="1" applyNumberFormat="1" applyFont="1" applyBorder="1" applyAlignment="1">
      <alignment horizontal="center" vertical="center"/>
    </xf>
    <xf numFmtId="1" fontId="21" fillId="0" borderId="22" xfId="1" applyNumberFormat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>
      <alignment vertical="top"/>
    </xf>
    <xf numFmtId="0" fontId="20" fillId="0" borderId="22" xfId="1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/>
    </xf>
    <xf numFmtId="0" fontId="23" fillId="0" borderId="0" xfId="1" applyFont="1" applyAlignment="1">
      <alignment vertical="top"/>
    </xf>
    <xf numFmtId="0" fontId="20" fillId="0" borderId="22" xfId="1" applyFont="1" applyBorder="1" applyProtection="1">
      <protection locked="0"/>
    </xf>
    <xf numFmtId="1" fontId="20" fillId="2" borderId="22" xfId="1" applyNumberFormat="1" applyFont="1" applyFill="1" applyBorder="1" applyAlignment="1" applyProtection="1">
      <alignment horizontal="center" vertical="center" wrapText="1"/>
      <protection locked="0"/>
    </xf>
    <xf numFmtId="49" fontId="18" fillId="3" borderId="22" xfId="1" applyNumberFormat="1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1" fontId="21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2" xfId="1" applyFont="1" applyBorder="1" applyAlignment="1" applyProtection="1">
      <alignment wrapText="1"/>
      <protection locked="0"/>
    </xf>
    <xf numFmtId="0" fontId="20" fillId="0" borderId="22" xfId="1" applyFont="1" applyBorder="1" applyAlignment="1" applyProtection="1">
      <alignment horizontal="left"/>
      <protection locked="0"/>
    </xf>
    <xf numFmtId="0" fontId="20" fillId="0" borderId="22" xfId="1" applyFont="1" applyBorder="1" applyAlignment="1" applyProtection="1">
      <alignment horizontal="left" vertical="center"/>
      <protection locked="0"/>
    </xf>
    <xf numFmtId="0" fontId="18" fillId="2" borderId="22" xfId="1" applyFont="1" applyFill="1" applyBorder="1" applyAlignment="1">
      <alignment horizontal="center" vertical="center"/>
    </xf>
    <xf numFmtId="1" fontId="19" fillId="0" borderId="27" xfId="1" applyNumberFormat="1" applyFont="1" applyBorder="1" applyAlignment="1">
      <alignment vertical="top"/>
    </xf>
    <xf numFmtId="1" fontId="19" fillId="0" borderId="27" xfId="1" applyNumberFormat="1" applyFont="1" applyBorder="1" applyAlignment="1">
      <alignment vertical="center"/>
    </xf>
    <xf numFmtId="1" fontId="19" fillId="0" borderId="27" xfId="1" applyNumberFormat="1" applyFont="1" applyBorder="1" applyAlignment="1">
      <alignment horizontal="center" vertical="center"/>
    </xf>
    <xf numFmtId="1" fontId="24" fillId="0" borderId="27" xfId="1" applyNumberFormat="1" applyFont="1" applyFill="1" applyBorder="1" applyAlignment="1">
      <alignment horizontal="center" vertical="center"/>
    </xf>
    <xf numFmtId="0" fontId="19" fillId="0" borderId="22" xfId="1" applyFont="1" applyBorder="1" applyAlignment="1">
      <alignment horizontal="left" vertical="top" wrapText="1"/>
    </xf>
    <xf numFmtId="0" fontId="19" fillId="0" borderId="22" xfId="1" applyFont="1" applyBorder="1" applyAlignment="1">
      <alignment horizontal="right" vertical="top" wrapText="1"/>
    </xf>
    <xf numFmtId="0" fontId="24" fillId="0" borderId="22" xfId="1" applyFont="1" applyBorder="1" applyAlignment="1">
      <alignment horizontal="right" vertical="top" wrapText="1"/>
    </xf>
    <xf numFmtId="0" fontId="17" fillId="0" borderId="16" xfId="1" applyFont="1" applyBorder="1" applyAlignment="1">
      <alignment vertical="top" wrapText="1"/>
    </xf>
    <xf numFmtId="0" fontId="25" fillId="0" borderId="16" xfId="1" applyFont="1" applyBorder="1" applyAlignment="1">
      <alignment vertical="top" wrapText="1"/>
    </xf>
    <xf numFmtId="1" fontId="18" fillId="0" borderId="13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0" fontId="14" fillId="0" borderId="0" xfId="1" applyFont="1"/>
    <xf numFmtId="0" fontId="4" fillId="0" borderId="0" xfId="2" applyFont="1" applyAlignment="1"/>
    <xf numFmtId="0" fontId="26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8" fillId="0" borderId="22" xfId="2" applyFont="1" applyBorder="1" applyAlignment="1">
      <alignment horizontal="center" wrapText="1"/>
    </xf>
    <xf numFmtId="0" fontId="26" fillId="0" borderId="0" xfId="2" applyFont="1" applyAlignment="1">
      <alignment horizontal="center" vertical="top" wrapText="1"/>
    </xf>
    <xf numFmtId="0" fontId="8" fillId="0" borderId="22" xfId="2" applyFont="1" applyBorder="1" applyAlignment="1">
      <alignment horizontal="left" wrapText="1"/>
    </xf>
    <xf numFmtId="0" fontId="26" fillId="0" borderId="22" xfId="2" applyFont="1" applyBorder="1" applyAlignment="1">
      <alignment horizontal="center" wrapText="1"/>
    </xf>
    <xf numFmtId="0" fontId="26" fillId="0" borderId="22" xfId="2" applyFont="1" applyBorder="1" applyAlignment="1">
      <alignment horizontal="left" wrapText="1"/>
    </xf>
    <xf numFmtId="0" fontId="26" fillId="0" borderId="0" xfId="2" applyFont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6" fillId="0" borderId="0" xfId="2" applyFont="1" applyAlignment="1">
      <alignment horizontal="left" vertical="top"/>
    </xf>
    <xf numFmtId="0" fontId="26" fillId="0" borderId="0" xfId="2" applyFont="1" applyAlignment="1">
      <alignment horizontal="right" vertical="top" wrapText="1"/>
    </xf>
    <xf numFmtId="0" fontId="34" fillId="0" borderId="0" xfId="2" applyBorder="1"/>
    <xf numFmtId="0" fontId="26" fillId="0" borderId="0" xfId="2" applyFont="1" applyAlignment="1">
      <alignment horizontal="left" vertical="top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left"/>
    </xf>
    <xf numFmtId="0" fontId="26" fillId="0" borderId="0" xfId="2" applyFont="1" applyAlignment="1">
      <alignment vertical="top"/>
    </xf>
    <xf numFmtId="0" fontId="26" fillId="0" borderId="0" xfId="2" applyFont="1" applyAlignment="1">
      <alignment horizontal="right" vertical="top"/>
    </xf>
    <xf numFmtId="0" fontId="26" fillId="0" borderId="0" xfId="2" applyFont="1" applyAlignment="1">
      <alignment horizontal="center" vertical="top"/>
    </xf>
    <xf numFmtId="0" fontId="13" fillId="0" borderId="0" xfId="2" applyFont="1" applyAlignment="1">
      <alignment horizontal="right" wrapText="1"/>
    </xf>
    <xf numFmtId="49" fontId="26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2" fillId="0" borderId="0" xfId="0" applyFont="1"/>
    <xf numFmtId="0" fontId="26" fillId="0" borderId="0" xfId="2" applyFont="1" applyAlignment="1">
      <alignment horizontal="left" wrapText="1"/>
    </xf>
    <xf numFmtId="16" fontId="26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26" fillId="0" borderId="0" xfId="2" applyFont="1" applyAlignment="1">
      <alignment horizontal="right"/>
    </xf>
    <xf numFmtId="0" fontId="29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26" fillId="0" borderId="22" xfId="2" applyFont="1" applyBorder="1" applyAlignment="1"/>
    <xf numFmtId="0" fontId="26" fillId="0" borderId="22" xfId="2" applyFont="1" applyBorder="1" applyAlignment="1">
      <alignment wrapText="1"/>
    </xf>
    <xf numFmtId="0" fontId="34" fillId="0" borderId="0" xfId="2"/>
    <xf numFmtId="0" fontId="12" fillId="0" borderId="0" xfId="2" applyFont="1" applyBorder="1" applyAlignment="1">
      <alignment horizontal="left" vertical="center" wrapText="1"/>
    </xf>
    <xf numFmtId="0" fontId="13" fillId="0" borderId="0" xfId="2" applyFont="1" applyAlignment="1"/>
    <xf numFmtId="0" fontId="30" fillId="0" borderId="0" xfId="2" applyFont="1" applyAlignment="1">
      <alignment horizontal="left"/>
    </xf>
    <xf numFmtId="0" fontId="4" fillId="0" borderId="0" xfId="2" applyFont="1" applyBorder="1" applyAlignment="1">
      <alignment horizontal="left" wrapText="1"/>
    </xf>
    <xf numFmtId="0" fontId="12" fillId="0" borderId="0" xfId="2" applyFont="1" applyAlignment="1"/>
    <xf numFmtId="0" fontId="13" fillId="0" borderId="0" xfId="2" applyFont="1"/>
    <xf numFmtId="0" fontId="31" fillId="0" borderId="0" xfId="0" applyFont="1" applyAlignment="1">
      <alignment horizontal="right"/>
    </xf>
    <xf numFmtId="0" fontId="27" fillId="0" borderId="0" xfId="0" applyFont="1" applyAlignment="1"/>
    <xf numFmtId="0" fontId="18" fillId="0" borderId="0" xfId="0" applyFont="1" applyAlignment="1"/>
    <xf numFmtId="0" fontId="18" fillId="0" borderId="0" xfId="0" applyFont="1" applyBorder="1" applyAlignment="1"/>
    <xf numFmtId="0" fontId="20" fillId="0" borderId="0" xfId="0" applyFont="1" applyFill="1" applyAlignment="1">
      <alignment horizontal="left" vertical="center"/>
    </xf>
    <xf numFmtId="172" fontId="31" fillId="0" borderId="0" xfId="0" applyNumberFormat="1" applyFont="1" applyAlignment="1">
      <alignment horizontal="justify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/>
    <xf numFmtId="0" fontId="18" fillId="0" borderId="32" xfId="0" applyFont="1" applyBorder="1" applyAlignment="1"/>
    <xf numFmtId="0" fontId="15" fillId="0" borderId="0" xfId="0" applyFont="1" applyFill="1"/>
    <xf numFmtId="49" fontId="4" fillId="0" borderId="0" xfId="2" applyNumberFormat="1" applyFont="1" applyAlignment="1"/>
    <xf numFmtId="0" fontId="28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3" fillId="0" borderId="0" xfId="2" applyFont="1" applyAlignment="1"/>
    <xf numFmtId="0" fontId="6" fillId="0" borderId="33" xfId="0" applyFont="1" applyBorder="1" applyAlignment="1">
      <alignment horizontal="center" shrinkToFit="1"/>
    </xf>
    <xf numFmtId="0" fontId="6" fillId="0" borderId="34" xfId="0" applyFont="1" applyBorder="1" applyAlignment="1">
      <alignment horizontal="center" shrinkToFit="1"/>
    </xf>
    <xf numFmtId="1" fontId="18" fillId="0" borderId="35" xfId="1" applyNumberFormat="1" applyFont="1" applyBorder="1" applyAlignment="1" applyProtection="1">
      <alignment horizontal="center" vertical="center"/>
      <protection locked="0"/>
    </xf>
    <xf numFmtId="0" fontId="17" fillId="0" borderId="36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shrinkToFit="1"/>
    </xf>
    <xf numFmtId="1" fontId="7" fillId="0" borderId="38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fill"/>
    </xf>
    <xf numFmtId="0" fontId="19" fillId="0" borderId="22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/>
    </xf>
    <xf numFmtId="0" fontId="21" fillId="0" borderId="0" xfId="1" applyFont="1" applyBorder="1" applyAlignment="1" applyProtection="1">
      <alignment horizontal="left" vertical="center" wrapText="1"/>
      <protection locked="0"/>
    </xf>
    <xf numFmtId="0" fontId="20" fillId="2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left" vertical="center" wrapText="1"/>
      <protection locked="0"/>
    </xf>
    <xf numFmtId="0" fontId="26" fillId="0" borderId="0" xfId="2" applyFont="1" applyBorder="1" applyAlignment="1">
      <alignment horizontal="center" wrapText="1"/>
    </xf>
    <xf numFmtId="0" fontId="26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26" fillId="0" borderId="43" xfId="2" applyFont="1" applyBorder="1" applyAlignment="1">
      <alignment horizontal="center" wrapText="1"/>
    </xf>
    <xf numFmtId="0" fontId="26" fillId="0" borderId="43" xfId="2" applyFont="1" applyBorder="1" applyAlignment="1">
      <alignment horizontal="left" wrapText="1"/>
    </xf>
    <xf numFmtId="0" fontId="36" fillId="0" borderId="22" xfId="2" applyFont="1" applyBorder="1" applyAlignment="1"/>
    <xf numFmtId="0" fontId="18" fillId="0" borderId="22" xfId="1" applyNumberFormat="1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shrinkToFit="1"/>
    </xf>
    <xf numFmtId="0" fontId="6" fillId="0" borderId="39" xfId="0" applyFont="1" applyFill="1" applyBorder="1" applyAlignment="1">
      <alignment horizontal="center" shrinkToFit="1"/>
    </xf>
    <xf numFmtId="0" fontId="37" fillId="0" borderId="22" xfId="0" applyFont="1" applyFill="1" applyBorder="1" applyAlignment="1">
      <alignment horizontal="center" shrinkToFit="1"/>
    </xf>
    <xf numFmtId="0" fontId="37" fillId="0" borderId="39" xfId="0" applyFont="1" applyFill="1" applyBorder="1" applyAlignment="1">
      <alignment horizontal="center" shrinkToFit="1"/>
    </xf>
    <xf numFmtId="0" fontId="37" fillId="0" borderId="34" xfId="0" applyFont="1" applyFill="1" applyBorder="1" applyAlignment="1">
      <alignment horizontal="center" shrinkToFit="1"/>
    </xf>
    <xf numFmtId="0" fontId="30" fillId="0" borderId="44" xfId="0" applyFont="1" applyBorder="1"/>
    <xf numFmtId="0" fontId="30" fillId="0" borderId="0" xfId="0" applyFont="1"/>
    <xf numFmtId="49" fontId="18" fillId="4" borderId="22" xfId="1" applyNumberFormat="1" applyFont="1" applyFill="1" applyBorder="1" applyAlignment="1" applyProtection="1">
      <alignment horizontal="center" vertical="center"/>
      <protection locked="0"/>
    </xf>
    <xf numFmtId="49" fontId="19" fillId="5" borderId="22" xfId="1" applyNumberFormat="1" applyFont="1" applyFill="1" applyBorder="1" applyAlignment="1" applyProtection="1">
      <alignment horizontal="center" vertical="center"/>
      <protection locked="0"/>
    </xf>
    <xf numFmtId="49" fontId="18" fillId="5" borderId="22" xfId="1" applyNumberFormat="1" applyFont="1" applyFill="1" applyBorder="1" applyAlignment="1" applyProtection="1">
      <alignment horizontal="center" vertical="center"/>
      <protection locked="0"/>
    </xf>
    <xf numFmtId="1" fontId="18" fillId="0" borderId="45" xfId="1" applyNumberFormat="1" applyFont="1" applyBorder="1" applyAlignment="1" applyProtection="1">
      <alignment horizontal="center" vertical="center"/>
      <protection locked="0"/>
    </xf>
    <xf numFmtId="1" fontId="38" fillId="0" borderId="31" xfId="1" applyNumberFormat="1" applyFont="1" applyBorder="1" applyAlignment="1" applyProtection="1">
      <alignment wrapText="1"/>
      <protection locked="0"/>
    </xf>
    <xf numFmtId="0" fontId="18" fillId="0" borderId="31" xfId="1" applyFont="1" applyBorder="1" applyAlignment="1">
      <alignment horizontal="center" vertical="center"/>
    </xf>
    <xf numFmtId="0" fontId="18" fillId="0" borderId="46" xfId="1" applyNumberFormat="1" applyFont="1" applyBorder="1" applyAlignment="1" applyProtection="1">
      <alignment horizontal="center" vertical="center"/>
      <protection locked="0"/>
    </xf>
    <xf numFmtId="1" fontId="18" fillId="0" borderId="47" xfId="1" applyNumberFormat="1" applyFont="1" applyBorder="1" applyAlignment="1" applyProtection="1">
      <alignment horizontal="center" vertical="center"/>
      <protection locked="0"/>
    </xf>
    <xf numFmtId="0" fontId="18" fillId="0" borderId="14" xfId="1" applyNumberFormat="1" applyFont="1" applyBorder="1" applyAlignment="1" applyProtection="1">
      <alignment horizontal="center" vertical="center"/>
      <protection locked="0"/>
    </xf>
    <xf numFmtId="0" fontId="17" fillId="0" borderId="48" xfId="1" applyFont="1" applyBorder="1" applyAlignment="1">
      <alignment horizontal="center" vertical="center"/>
    </xf>
    <xf numFmtId="0" fontId="18" fillId="0" borderId="44" xfId="1" applyNumberFormat="1" applyFont="1" applyBorder="1" applyAlignment="1" applyProtection="1">
      <alignment horizontal="center" vertical="center"/>
      <protection locked="0"/>
    </xf>
    <xf numFmtId="1" fontId="18" fillId="0" borderId="44" xfId="1" applyNumberFormat="1" applyFont="1" applyBorder="1" applyAlignment="1" applyProtection="1">
      <alignment horizontal="center" vertical="center"/>
      <protection locked="0"/>
    </xf>
    <xf numFmtId="0" fontId="38" fillId="0" borderId="31" xfId="1" applyFont="1" applyBorder="1" applyAlignment="1">
      <alignment horizontal="center" vertical="center"/>
    </xf>
    <xf numFmtId="0" fontId="18" fillId="5" borderId="22" xfId="1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>
      <alignment horizontal="left" vertical="center"/>
    </xf>
    <xf numFmtId="1" fontId="18" fillId="0" borderId="0" xfId="1" applyNumberFormat="1" applyFont="1" applyBorder="1" applyAlignment="1" applyProtection="1">
      <alignment wrapText="1"/>
      <protection locked="0"/>
    </xf>
    <xf numFmtId="0" fontId="7" fillId="0" borderId="27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0" xfId="0" applyFont="1" applyBorder="1" applyAlignment="1">
      <alignment horizontal="center"/>
    </xf>
    <xf numFmtId="0" fontId="18" fillId="0" borderId="46" xfId="1" applyFont="1" applyBorder="1" applyAlignment="1">
      <alignment horizontal="center" vertical="center" textRotation="90" wrapText="1"/>
    </xf>
    <xf numFmtId="0" fontId="18" fillId="0" borderId="58" xfId="1" applyFont="1" applyBorder="1" applyAlignment="1">
      <alignment horizontal="center"/>
    </xf>
    <xf numFmtId="0" fontId="18" fillId="0" borderId="22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center" wrapText="1"/>
    </xf>
    <xf numFmtId="0" fontId="19" fillId="0" borderId="59" xfId="1" applyFont="1" applyBorder="1" applyAlignment="1">
      <alignment vertical="top"/>
    </xf>
    <xf numFmtId="0" fontId="19" fillId="0" borderId="30" xfId="1" applyFont="1" applyBorder="1" applyAlignment="1">
      <alignment vertical="top"/>
    </xf>
    <xf numFmtId="0" fontId="19" fillId="0" borderId="60" xfId="1" applyFont="1" applyBorder="1" applyAlignment="1">
      <alignment vertical="top"/>
    </xf>
    <xf numFmtId="0" fontId="18" fillId="0" borderId="14" xfId="1" applyFont="1" applyBorder="1" applyAlignment="1">
      <alignment horizontal="left" vertical="center"/>
    </xf>
    <xf numFmtId="0" fontId="18" fillId="0" borderId="46" xfId="1" applyFont="1" applyBorder="1" applyAlignment="1">
      <alignment horizontal="center"/>
    </xf>
    <xf numFmtId="0" fontId="18" fillId="0" borderId="28" xfId="1" applyFont="1" applyBorder="1" applyAlignment="1">
      <alignment horizontal="center"/>
    </xf>
    <xf numFmtId="0" fontId="18" fillId="0" borderId="46" xfId="1" applyFont="1" applyBorder="1" applyAlignment="1">
      <alignment horizontal="center" vertical="center" textRotation="90"/>
    </xf>
    <xf numFmtId="0" fontId="18" fillId="0" borderId="46" xfId="1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8" fillId="0" borderId="22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 textRotation="90" wrapText="1" shrinkToFit="1"/>
    </xf>
    <xf numFmtId="0" fontId="20" fillId="0" borderId="8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18" fillId="0" borderId="53" xfId="1" applyFont="1" applyBorder="1" applyAlignment="1">
      <alignment vertical="top" wrapText="1"/>
    </xf>
    <xf numFmtId="0" fontId="18" fillId="0" borderId="45" xfId="1" applyFont="1" applyBorder="1" applyAlignment="1">
      <alignment vertical="top" wrapText="1"/>
    </xf>
    <xf numFmtId="0" fontId="18" fillId="0" borderId="54" xfId="1" applyFont="1" applyBorder="1" applyAlignment="1">
      <alignment horizontal="left" vertical="top"/>
    </xf>
    <xf numFmtId="0" fontId="18" fillId="0" borderId="32" xfId="1" applyFont="1" applyBorder="1" applyAlignment="1">
      <alignment horizontal="left" vertical="top"/>
    </xf>
    <xf numFmtId="0" fontId="18" fillId="0" borderId="55" xfId="1" applyFont="1" applyBorder="1" applyAlignment="1">
      <alignment horizontal="left" vertical="top"/>
    </xf>
    <xf numFmtId="0" fontId="18" fillId="0" borderId="22" xfId="1" applyFont="1" applyBorder="1" applyAlignment="1">
      <alignment horizontal="left" vertical="center" wrapText="1" shrinkToFit="1"/>
    </xf>
    <xf numFmtId="0" fontId="18" fillId="0" borderId="55" xfId="1" applyFont="1" applyBorder="1" applyAlignment="1">
      <alignment horizontal="left" vertical="center" wrapText="1"/>
    </xf>
    <xf numFmtId="0" fontId="18" fillId="0" borderId="56" xfId="1" applyFont="1" applyBorder="1" applyAlignment="1">
      <alignment horizontal="left" vertical="center" wrapText="1"/>
    </xf>
    <xf numFmtId="0" fontId="18" fillId="0" borderId="57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34" fillId="0" borderId="0" xfId="2" applyBorder="1"/>
    <xf numFmtId="0" fontId="12" fillId="0" borderId="0" xfId="2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left" wrapText="1"/>
    </xf>
    <xf numFmtId="0" fontId="12" fillId="0" borderId="0" xfId="2" applyFont="1" applyBorder="1" applyAlignment="1">
      <alignment horizontal="left" vertical="top" wrapText="1"/>
    </xf>
    <xf numFmtId="0" fontId="12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 vertical="top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209550</xdr:colOff>
      <xdr:row>5</xdr:row>
      <xdr:rowOff>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19925" cy="1762125"/>
        </a:xfrm>
        <a:custGeom>
          <a:avLst/>
          <a:gdLst>
            <a:gd name="G0" fmla="+- 19713 0 0"/>
            <a:gd name="G1" fmla="+- 4862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квалифицированных рабочих и служащих</a:t>
          </a:r>
        </a:p>
        <a:p>
          <a:pPr algn="ctr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профессии 43.01.02 Парикмахер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62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18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парикмахер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на базе среднего общего образования - 10 месяцев</a:t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3</xdr:col>
      <xdr:colOff>85725</xdr:colOff>
      <xdr:row>17</xdr:row>
      <xdr:rowOff>66675</xdr:rowOff>
    </xdr:to>
    <xdr:sp macro="" textlink="">
      <xdr:nvSpPr>
        <xdr:cNvPr id="9783" name="CustomShape 1"/>
        <xdr:cNvSpPr>
          <a:spLocks noChangeArrowheads="1"/>
        </xdr:cNvSpPr>
      </xdr:nvSpPr>
      <xdr:spPr bwMode="auto">
        <a:xfrm>
          <a:off x="704850" y="3724275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228600</xdr:colOff>
      <xdr:row>15</xdr:row>
      <xdr:rowOff>104775</xdr:rowOff>
    </xdr:from>
    <xdr:to>
      <xdr:col>51</xdr:col>
      <xdr:colOff>219075</xdr:colOff>
      <xdr:row>16</xdr:row>
      <xdr:rowOff>38100</xdr:rowOff>
    </xdr:to>
    <xdr:sp macro="" textlink="" fLocksText="0">
      <xdr:nvSpPr>
        <xdr:cNvPr id="1043" name="CustomShape 1"/>
        <xdr:cNvSpPr>
          <a:spLocks noChangeArrowheads="1"/>
        </xdr:cNvSpPr>
      </xdr:nvSpPr>
      <xdr:spPr bwMode="auto">
        <a:xfrm>
          <a:off x="9296400" y="4048125"/>
          <a:ext cx="447675" cy="95250"/>
        </a:xfrm>
        <a:custGeom>
          <a:avLst/>
          <a:gdLst>
            <a:gd name="G0" fmla="+- 1256 0 0"/>
            <a:gd name="G1" fmla="+- 290 0 0"/>
            <a:gd name="T0" fmla="*/ 0 w 1258"/>
            <a:gd name="T1" fmla="*/ 0 h 515"/>
            <a:gd name="T2" fmla="*/ G0 w 1258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8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+</a:t>
          </a: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5 0 0"/>
            <a:gd name="G1" fmla="+- 4326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______________Н.В. Бесчастнова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51</xdr:row>
      <xdr:rowOff>180975</xdr:rowOff>
    </xdr:from>
    <xdr:to>
      <xdr:col>2</xdr:col>
      <xdr:colOff>9525</xdr:colOff>
      <xdr:row>52</xdr:row>
      <xdr:rowOff>47625</xdr:rowOff>
    </xdr:to>
    <xdr:sp macro="" textlink="">
      <xdr:nvSpPr>
        <xdr:cNvPr id="3485" name="CustomShape 1"/>
        <xdr:cNvSpPr>
          <a:spLocks noChangeArrowheads="1"/>
        </xdr:cNvSpPr>
      </xdr:nvSpPr>
      <xdr:spPr bwMode="auto">
        <a:xfrm>
          <a:off x="342900" y="11087100"/>
          <a:ext cx="5724525" cy="47625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40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5191125</xdr:colOff>
      <xdr:row>40</xdr:row>
      <xdr:rowOff>200025</xdr:rowOff>
    </xdr:from>
    <xdr:to>
      <xdr:col>3</xdr:col>
      <xdr:colOff>4810125</xdr:colOff>
      <xdr:row>41</xdr:row>
      <xdr:rowOff>66675</xdr:rowOff>
    </xdr:to>
    <xdr:sp macro="" textlink="">
      <xdr:nvSpPr>
        <xdr:cNvPr id="3486" name="CustomShape 1"/>
        <xdr:cNvSpPr>
          <a:spLocks noChangeArrowheads="1"/>
        </xdr:cNvSpPr>
      </xdr:nvSpPr>
      <xdr:spPr bwMode="auto">
        <a:xfrm>
          <a:off x="5734050" y="8724900"/>
          <a:ext cx="5876925" cy="133350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6 w 16678"/>
            <a:gd name="T15" fmla="*/ 184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B1:BL19"/>
  <sheetViews>
    <sheetView topLeftCell="L1" zoomScale="130" zoomScaleNormal="130" workbookViewId="0">
      <selection activeCell="BF20" sqref="BF20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1" spans="2:64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</row>
    <row r="2" spans="2:64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2:64" ht="62.25" customHeigh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2:64" ht="45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 s="224" t="s">
        <v>155</v>
      </c>
      <c r="BE4" s="224"/>
      <c r="BF4" s="224"/>
      <c r="BG4" s="224"/>
      <c r="BH4" s="224"/>
      <c r="BI4" s="224"/>
      <c r="BJ4"/>
      <c r="BK4"/>
      <c r="BL4"/>
    </row>
    <row r="5" spans="2:64" ht="14.2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225"/>
      <c r="BD5" s="225"/>
      <c r="BE5"/>
      <c r="BF5"/>
      <c r="BG5"/>
      <c r="BH5"/>
      <c r="BI5"/>
      <c r="BJ5"/>
      <c r="BK5"/>
      <c r="BL5"/>
    </row>
    <row r="6" spans="2:64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2:64" ht="18" customHeight="1" x14ac:dyDescent="0.2"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4"/>
      <c r="AU7" s="5"/>
      <c r="AV7" s="5"/>
      <c r="AW7" s="5"/>
      <c r="AX7" s="5"/>
      <c r="AY7" s="5"/>
      <c r="AZ7" s="5"/>
      <c r="BA7" s="5"/>
      <c r="BB7" s="5"/>
      <c r="BC7"/>
      <c r="BD7"/>
      <c r="BE7"/>
      <c r="BF7"/>
      <c r="BG7"/>
      <c r="BH7"/>
      <c r="BI7"/>
      <c r="BJ7"/>
      <c r="BK7"/>
      <c r="BL7"/>
    </row>
    <row r="8" spans="2:64" ht="15.75" x14ac:dyDescent="0.2">
      <c r="B8" s="227" t="s">
        <v>0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6"/>
      <c r="AU8" s="6"/>
      <c r="AV8" s="6"/>
      <c r="AW8" s="6"/>
      <c r="AX8" s="6"/>
      <c r="AY8" s="6"/>
      <c r="AZ8" s="6"/>
      <c r="BA8" s="6"/>
      <c r="BB8" s="6"/>
      <c r="BC8"/>
      <c r="BD8" s="7" t="s">
        <v>154</v>
      </c>
      <c r="BE8" s="5"/>
      <c r="BF8" s="5"/>
      <c r="BG8" s="5"/>
      <c r="BH8" s="5"/>
      <c r="BI8" s="8"/>
      <c r="BJ8" s="8"/>
      <c r="BK8" s="8"/>
    </row>
    <row r="9" spans="2:64" ht="13.5" thickBot="1" x14ac:dyDescent="0.25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4"/>
      <c r="BE9" s="5"/>
      <c r="BF9" s="5"/>
      <c r="BG9" s="5"/>
      <c r="BH9" s="5"/>
      <c r="BI9" s="5"/>
      <c r="BJ9" s="5"/>
      <c r="BK9" s="5"/>
    </row>
    <row r="10" spans="2:64" ht="13.5" thickBot="1" x14ac:dyDescent="0.25">
      <c r="B10" s="221" t="s">
        <v>1</v>
      </c>
      <c r="C10" s="228" t="s">
        <v>2</v>
      </c>
      <c r="D10" s="228"/>
      <c r="E10" s="228"/>
      <c r="F10" s="228"/>
      <c r="G10" s="228"/>
      <c r="H10" s="220" t="s">
        <v>3</v>
      </c>
      <c r="I10" s="220"/>
      <c r="J10" s="220"/>
      <c r="K10" s="220"/>
      <c r="L10" s="220" t="s">
        <v>4</v>
      </c>
      <c r="M10" s="220"/>
      <c r="N10" s="220"/>
      <c r="O10" s="220"/>
      <c r="P10" s="220" t="s">
        <v>5</v>
      </c>
      <c r="Q10" s="220"/>
      <c r="R10" s="220"/>
      <c r="S10" s="220"/>
      <c r="T10" s="220"/>
      <c r="U10" s="220" t="s">
        <v>6</v>
      </c>
      <c r="V10" s="220"/>
      <c r="W10" s="220"/>
      <c r="X10" s="220"/>
      <c r="Y10" s="220" t="s">
        <v>7</v>
      </c>
      <c r="Z10" s="220"/>
      <c r="AA10" s="220"/>
      <c r="AB10" s="220"/>
      <c r="AC10" s="220" t="s">
        <v>8</v>
      </c>
      <c r="AD10" s="220"/>
      <c r="AE10" s="220"/>
      <c r="AF10" s="220"/>
      <c r="AG10" s="220"/>
      <c r="AH10" s="220" t="s">
        <v>9</v>
      </c>
      <c r="AI10" s="220"/>
      <c r="AJ10" s="220"/>
      <c r="AK10" s="220"/>
      <c r="AL10" s="220" t="s">
        <v>10</v>
      </c>
      <c r="AM10" s="220"/>
      <c r="AN10" s="220"/>
      <c r="AO10" s="220"/>
      <c r="AP10" s="220" t="s">
        <v>11</v>
      </c>
      <c r="AQ10" s="220"/>
      <c r="AR10" s="220"/>
      <c r="AS10" s="220"/>
      <c r="AT10" s="220" t="s">
        <v>12</v>
      </c>
      <c r="AU10" s="220"/>
      <c r="AV10" s="220"/>
      <c r="AW10" s="220"/>
      <c r="AX10" s="223" t="s">
        <v>13</v>
      </c>
      <c r="AY10" s="223"/>
      <c r="AZ10" s="223"/>
      <c r="BA10" s="223"/>
      <c r="BB10" s="223"/>
      <c r="BC10" s="221" t="s">
        <v>1</v>
      </c>
      <c r="BD10" s="10" t="s">
        <v>14</v>
      </c>
      <c r="BE10" s="11" t="s">
        <v>15</v>
      </c>
      <c r="BF10" s="222" t="s">
        <v>16</v>
      </c>
      <c r="BG10" s="222"/>
      <c r="BH10" s="12" t="s">
        <v>17</v>
      </c>
      <c r="BI10" s="13" t="s">
        <v>18</v>
      </c>
      <c r="BJ10" s="13" t="s">
        <v>19</v>
      </c>
      <c r="BK10" s="14" t="s">
        <v>20</v>
      </c>
    </row>
    <row r="11" spans="2:64" ht="15" thickBot="1" x14ac:dyDescent="0.25">
      <c r="B11" s="221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/>
      <c r="AQ11" s="19"/>
      <c r="AR11" s="20"/>
      <c r="AS11" s="21"/>
      <c r="AT11" s="17"/>
      <c r="AU11" s="22"/>
      <c r="AV11" s="22"/>
      <c r="AW11" s="22"/>
      <c r="AX11" s="22"/>
      <c r="AY11" s="22"/>
      <c r="AZ11" s="22"/>
      <c r="BA11" s="22"/>
      <c r="BB11" s="23"/>
      <c r="BC11" s="221"/>
      <c r="BD11" s="24" t="s">
        <v>21</v>
      </c>
      <c r="BE11" s="25" t="s">
        <v>22</v>
      </c>
      <c r="BF11" s="180" t="s">
        <v>23</v>
      </c>
      <c r="BG11" s="181" t="s">
        <v>109</v>
      </c>
      <c r="BH11" s="25" t="s">
        <v>24</v>
      </c>
      <c r="BI11" s="26" t="s">
        <v>25</v>
      </c>
      <c r="BJ11" s="27" t="s">
        <v>26</v>
      </c>
      <c r="BK11" s="28"/>
    </row>
    <row r="12" spans="2:64" ht="15" customHeight="1" thickBot="1" x14ac:dyDescent="0.25">
      <c r="B12" s="221"/>
      <c r="C12" s="2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0"/>
      <c r="AT12" s="31"/>
      <c r="AU12" s="31"/>
      <c r="AV12" s="31"/>
      <c r="AW12" s="31"/>
      <c r="AX12" s="31"/>
      <c r="AY12" s="31"/>
      <c r="AZ12" s="31"/>
      <c r="BA12" s="31"/>
      <c r="BB12" s="32"/>
      <c r="BC12" s="221"/>
      <c r="BD12" s="24" t="s">
        <v>27</v>
      </c>
      <c r="BE12" s="33"/>
      <c r="BF12" s="27" t="s">
        <v>28</v>
      </c>
      <c r="BG12" s="182" t="s">
        <v>110</v>
      </c>
      <c r="BH12" s="27" t="s">
        <v>29</v>
      </c>
      <c r="BI12" s="26" t="s">
        <v>29</v>
      </c>
      <c r="BJ12" s="27"/>
      <c r="BK12" s="28"/>
    </row>
    <row r="13" spans="2:64" ht="15" customHeight="1" thickBot="1" x14ac:dyDescent="0.25">
      <c r="B13" s="221"/>
      <c r="C13" s="34">
        <v>1</v>
      </c>
      <c r="D13" s="35">
        <v>2</v>
      </c>
      <c r="E13" s="35">
        <v>3</v>
      </c>
      <c r="F13" s="35">
        <v>4</v>
      </c>
      <c r="G13" s="35">
        <v>5</v>
      </c>
      <c r="H13" s="35">
        <v>6</v>
      </c>
      <c r="I13" s="35">
        <v>7</v>
      </c>
      <c r="J13" s="35">
        <v>8</v>
      </c>
      <c r="K13" s="35">
        <v>9</v>
      </c>
      <c r="L13" s="35">
        <v>10</v>
      </c>
      <c r="M13" s="35">
        <v>11</v>
      </c>
      <c r="N13" s="35">
        <v>12</v>
      </c>
      <c r="O13" s="35">
        <v>13</v>
      </c>
      <c r="P13" s="35">
        <v>14</v>
      </c>
      <c r="Q13" s="35">
        <v>15</v>
      </c>
      <c r="R13" s="35">
        <v>16</v>
      </c>
      <c r="S13" s="35">
        <v>17</v>
      </c>
      <c r="T13" s="35">
        <v>18</v>
      </c>
      <c r="U13" s="35">
        <v>19</v>
      </c>
      <c r="V13" s="35">
        <v>20</v>
      </c>
      <c r="W13" s="35">
        <v>21</v>
      </c>
      <c r="X13" s="35">
        <v>22</v>
      </c>
      <c r="Y13" s="35">
        <v>23</v>
      </c>
      <c r="Z13" s="35">
        <v>24</v>
      </c>
      <c r="AA13" s="35">
        <v>25</v>
      </c>
      <c r="AB13" s="35">
        <v>26</v>
      </c>
      <c r="AC13" s="35">
        <v>27</v>
      </c>
      <c r="AD13" s="35">
        <v>28</v>
      </c>
      <c r="AE13" s="35">
        <v>29</v>
      </c>
      <c r="AF13" s="35">
        <v>30</v>
      </c>
      <c r="AG13" s="35">
        <v>31</v>
      </c>
      <c r="AH13" s="35">
        <v>32</v>
      </c>
      <c r="AI13" s="35">
        <v>33</v>
      </c>
      <c r="AJ13" s="35">
        <v>34</v>
      </c>
      <c r="AK13" s="35">
        <v>35</v>
      </c>
      <c r="AL13" s="35">
        <v>36</v>
      </c>
      <c r="AM13" s="35">
        <v>37</v>
      </c>
      <c r="AN13" s="35">
        <v>38</v>
      </c>
      <c r="AO13" s="35">
        <v>39</v>
      </c>
      <c r="AP13" s="35">
        <v>40</v>
      </c>
      <c r="AQ13" s="35">
        <v>41</v>
      </c>
      <c r="AR13" s="35">
        <v>42</v>
      </c>
      <c r="AS13" s="36">
        <v>43</v>
      </c>
      <c r="AT13" s="35">
        <v>44</v>
      </c>
      <c r="AU13" s="35">
        <v>45</v>
      </c>
      <c r="AV13" s="35">
        <v>46</v>
      </c>
      <c r="AW13" s="35">
        <v>47</v>
      </c>
      <c r="AX13" s="35">
        <v>48</v>
      </c>
      <c r="AY13" s="35">
        <v>49</v>
      </c>
      <c r="AZ13" s="35">
        <v>50</v>
      </c>
      <c r="BA13" s="35">
        <v>51</v>
      </c>
      <c r="BB13" s="36">
        <v>52</v>
      </c>
      <c r="BC13" s="221"/>
      <c r="BD13" s="37" t="s">
        <v>30</v>
      </c>
      <c r="BE13" s="38"/>
      <c r="BF13" s="39"/>
      <c r="BG13" s="183"/>
      <c r="BH13" s="39"/>
      <c r="BI13" s="40"/>
      <c r="BJ13" s="41"/>
      <c r="BK13" s="42"/>
    </row>
    <row r="14" spans="2:64" ht="12.75" customHeight="1" thickBot="1" x14ac:dyDescent="0.25">
      <c r="B14" s="45">
        <v>1</v>
      </c>
      <c r="C14" s="48"/>
      <c r="D14" s="46"/>
      <c r="E14" s="46"/>
      <c r="F14" s="46"/>
      <c r="G14" s="49"/>
      <c r="H14" s="49"/>
      <c r="I14" s="50"/>
      <c r="J14" s="47"/>
      <c r="K14" s="178"/>
      <c r="L14" s="178"/>
      <c r="M14" s="178"/>
      <c r="N14" s="178"/>
      <c r="O14" s="178"/>
      <c r="P14" s="178"/>
      <c r="Q14" s="197"/>
      <c r="R14" s="197"/>
      <c r="S14" s="197"/>
      <c r="T14" s="197"/>
      <c r="U14" s="198"/>
      <c r="V14" s="43"/>
      <c r="W14" s="43">
        <v>0</v>
      </c>
      <c r="X14" s="199">
        <v>0</v>
      </c>
      <c r="Y14" s="200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200">
        <v>0</v>
      </c>
      <c r="AF14" s="200">
        <v>0</v>
      </c>
      <c r="AG14" s="200">
        <v>8</v>
      </c>
      <c r="AH14" s="200">
        <v>8</v>
      </c>
      <c r="AI14" s="199">
        <v>8</v>
      </c>
      <c r="AJ14" s="201">
        <v>8</v>
      </c>
      <c r="AK14" s="201">
        <v>8</v>
      </c>
      <c r="AL14" s="201">
        <v>8</v>
      </c>
      <c r="AM14" s="201">
        <v>8</v>
      </c>
      <c r="AN14" s="201">
        <v>8</v>
      </c>
      <c r="AO14" s="201">
        <v>8</v>
      </c>
      <c r="AP14" s="174" t="s">
        <v>31</v>
      </c>
      <c r="AQ14" s="174" t="s">
        <v>145</v>
      </c>
      <c r="AR14" s="174" t="s">
        <v>145</v>
      </c>
      <c r="AS14" s="175" t="s">
        <v>33</v>
      </c>
      <c r="AT14" s="51" t="s">
        <v>34</v>
      </c>
      <c r="AU14" s="51" t="s">
        <v>34</v>
      </c>
      <c r="AV14" s="51" t="s">
        <v>34</v>
      </c>
      <c r="AW14" s="51" t="s">
        <v>34</v>
      </c>
      <c r="AX14" s="51" t="s">
        <v>34</v>
      </c>
      <c r="AY14" s="51" t="s">
        <v>34</v>
      </c>
      <c r="AZ14" s="51" t="s">
        <v>34</v>
      </c>
      <c r="BA14" s="51" t="s">
        <v>34</v>
      </c>
      <c r="BB14" s="52" t="s">
        <v>34</v>
      </c>
      <c r="BC14" s="53" t="s">
        <v>32</v>
      </c>
      <c r="BD14" s="44">
        <v>20</v>
      </c>
      <c r="BE14" s="44">
        <v>10</v>
      </c>
      <c r="BF14" s="44">
        <v>9</v>
      </c>
      <c r="BG14" s="179">
        <v>0</v>
      </c>
      <c r="BH14" s="179">
        <v>1</v>
      </c>
      <c r="BI14" s="179">
        <v>1</v>
      </c>
      <c r="BJ14" s="179">
        <v>2</v>
      </c>
      <c r="BK14" s="44">
        <f xml:space="preserve"> SUM(BD14:BJ14)</f>
        <v>43</v>
      </c>
    </row>
    <row r="15" spans="2:64" ht="13.5" thickBot="1" x14ac:dyDescent="0.25">
      <c r="B15" s="54"/>
      <c r="C15" s="55"/>
      <c r="D15" s="55"/>
      <c r="E15" s="55"/>
      <c r="F15" s="55"/>
      <c r="G15" s="56"/>
      <c r="H15" s="56"/>
      <c r="I15" s="56"/>
      <c r="J15" s="55"/>
      <c r="K15" s="56"/>
      <c r="L15" s="56"/>
      <c r="M15" s="56"/>
      <c r="N15" s="56"/>
      <c r="O15" s="57"/>
      <c r="P15" s="56"/>
      <c r="Q15" s="55"/>
      <c r="R15" s="55"/>
      <c r="S15" s="55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  <c r="AG15" s="59"/>
      <c r="AH15" s="59"/>
      <c r="AI15" s="59"/>
      <c r="AJ15" s="57"/>
      <c r="AK15" s="57"/>
      <c r="AL15" s="57"/>
      <c r="AM15" s="57"/>
      <c r="AN15" s="57"/>
      <c r="AO15" s="57"/>
      <c r="AT15" s="60"/>
      <c r="AU15" s="60"/>
      <c r="AV15" s="60"/>
      <c r="AW15" s="60"/>
      <c r="AX15" s="60"/>
      <c r="AY15" s="60"/>
      <c r="AZ15" s="60"/>
      <c r="BA15" s="60" t="s">
        <v>35</v>
      </c>
      <c r="BB15" s="60"/>
      <c r="BC15" s="60"/>
      <c r="BD15" s="61">
        <f t="shared" ref="BD15:BJ15" si="0">BD14</f>
        <v>20</v>
      </c>
      <c r="BE15" s="61">
        <f t="shared" si="0"/>
        <v>10</v>
      </c>
      <c r="BF15" s="61">
        <f t="shared" si="0"/>
        <v>9</v>
      </c>
      <c r="BG15" s="61">
        <f t="shared" si="0"/>
        <v>0</v>
      </c>
      <c r="BH15" s="61">
        <f t="shared" si="0"/>
        <v>1</v>
      </c>
      <c r="BI15" s="61">
        <f t="shared" si="0"/>
        <v>1</v>
      </c>
      <c r="BJ15" s="61">
        <f t="shared" si="0"/>
        <v>2</v>
      </c>
      <c r="BK15" s="62">
        <f>SUM(BK14:BK14)</f>
        <v>43</v>
      </c>
    </row>
    <row r="16" spans="2:64" x14ac:dyDescent="0.2">
      <c r="B16" s="138"/>
      <c r="C16" s="202"/>
      <c r="D16" s="203"/>
      <c r="E16" s="203"/>
      <c r="F16" s="203"/>
      <c r="G16" s="203"/>
      <c r="H16" s="203"/>
      <c r="I16" s="202"/>
      <c r="J16" s="203"/>
      <c r="K16" s="203"/>
      <c r="L16" s="203"/>
      <c r="M16" s="203"/>
      <c r="N16" s="203"/>
      <c r="O16" s="203"/>
      <c r="P16" s="202"/>
      <c r="Q16" s="203"/>
      <c r="R16" s="203"/>
      <c r="S16" s="203"/>
      <c r="T16" s="203"/>
      <c r="U16" s="203"/>
      <c r="V16" s="203"/>
      <c r="W16" s="202"/>
      <c r="X16" s="203"/>
      <c r="Y16" s="203"/>
      <c r="Z16" s="203"/>
      <c r="AA16" s="203"/>
      <c r="AB16" s="203"/>
      <c r="AC16" s="202"/>
      <c r="AD16" s="203"/>
      <c r="AE16" s="203"/>
      <c r="AF16" s="203"/>
      <c r="AG16" s="203"/>
      <c r="AH16" s="203"/>
      <c r="AI16" s="203"/>
      <c r="AJ16" s="202"/>
      <c r="AK16" s="203"/>
      <c r="AL16" s="203"/>
      <c r="AM16" s="203"/>
      <c r="AN16" s="203"/>
      <c r="AO16" s="203"/>
    </row>
    <row r="17" spans="2:41" x14ac:dyDescent="0.2">
      <c r="B17" s="138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</row>
    <row r="18" spans="2:41" x14ac:dyDescent="0.2">
      <c r="B18" s="138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</row>
    <row r="19" spans="2:41" x14ac:dyDescent="0.2">
      <c r="B19" s="138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</row>
  </sheetData>
  <sheetProtection selectLockedCells="1" selectUnlockedCells="1"/>
  <mergeCells count="19">
    <mergeCell ref="BD4:BI4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  <mergeCell ref="BC10:BC13"/>
    <mergeCell ref="BF10:BG10"/>
    <mergeCell ref="AC10:AG10"/>
    <mergeCell ref="AH10:AK10"/>
    <mergeCell ref="AL10:AO10"/>
    <mergeCell ref="AP10:AS10"/>
    <mergeCell ref="AT10:AW10"/>
    <mergeCell ref="AX10:BB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5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P49"/>
  <sheetViews>
    <sheetView topLeftCell="A4" zoomScale="115" zoomScaleNormal="115" workbookViewId="0">
      <pane ySplit="5" topLeftCell="A9" activePane="bottomLeft" state="frozen"/>
      <selection activeCell="A4" sqref="A4"/>
      <selection pane="bottomLeft" activeCell="C35" sqref="C35"/>
    </sheetView>
  </sheetViews>
  <sheetFormatPr defaultColWidth="7.75" defaultRowHeight="11.25" x14ac:dyDescent="0.2"/>
  <cols>
    <col min="1" max="1" width="8.75" style="63" customWidth="1"/>
    <col min="2" max="2" width="42.25" style="63" customWidth="1"/>
    <col min="3" max="3" width="15.25" style="63" customWidth="1"/>
    <col min="4" max="6" width="6.375" style="63" customWidth="1"/>
    <col min="7" max="7" width="7.75" style="63" customWidth="1"/>
    <col min="8" max="8" width="8.25" style="63" customWidth="1"/>
    <col min="9" max="9" width="6.625" style="63" customWidth="1"/>
    <col min="10" max="10" width="4.625" style="63" customWidth="1"/>
    <col min="11" max="11" width="5.125" style="63" customWidth="1"/>
    <col min="12" max="12" width="6.25" style="63" customWidth="1"/>
    <col min="13" max="13" width="7.25" style="63" customWidth="1"/>
    <col min="14" max="14" width="6.75" style="63" customWidth="1"/>
    <col min="15" max="16384" width="7.75" style="63"/>
  </cols>
  <sheetData>
    <row r="1" spans="1:250" ht="27.75" customHeight="1" x14ac:dyDescent="0.2">
      <c r="A1" s="64"/>
      <c r="B1" s="245" t="s">
        <v>36</v>
      </c>
      <c r="C1" s="245"/>
      <c r="D1" s="245"/>
      <c r="E1" s="245"/>
      <c r="F1" s="245"/>
      <c r="G1" s="245"/>
      <c r="H1" s="245"/>
      <c r="I1" s="245"/>
      <c r="J1" s="245"/>
      <c r="K1" s="24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4.25" customHeight="1" x14ac:dyDescent="0.2">
      <c r="A2" s="241"/>
      <c r="B2" s="242"/>
      <c r="C2" s="229" t="s">
        <v>37</v>
      </c>
      <c r="D2" s="243" t="s">
        <v>38</v>
      </c>
      <c r="E2" s="243"/>
      <c r="F2" s="243"/>
      <c r="G2" s="243"/>
      <c r="H2" s="243"/>
      <c r="I2" s="243"/>
      <c r="J2" s="238"/>
      <c r="K2" s="23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 x14ac:dyDescent="0.2">
      <c r="A3" s="241"/>
      <c r="B3" s="242"/>
      <c r="C3" s="229"/>
      <c r="D3" s="229" t="s">
        <v>39</v>
      </c>
      <c r="E3" s="246" t="s">
        <v>40</v>
      </c>
      <c r="F3" s="247" t="s">
        <v>41</v>
      </c>
      <c r="G3" s="247"/>
      <c r="H3" s="247"/>
      <c r="I3" s="247"/>
      <c r="J3" s="248"/>
      <c r="K3" s="248"/>
      <c r="L3"/>
      <c r="M3" s="6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2.75" customHeight="1" x14ac:dyDescent="0.2">
      <c r="A4" s="66"/>
      <c r="B4" s="67" t="s">
        <v>42</v>
      </c>
      <c r="C4" s="229"/>
      <c r="D4" s="229"/>
      <c r="E4" s="246"/>
      <c r="F4" s="229" t="s">
        <v>43</v>
      </c>
      <c r="G4" s="230" t="s">
        <v>44</v>
      </c>
      <c r="H4" s="230"/>
      <c r="I4" s="230"/>
      <c r="J4" s="239" t="s">
        <v>45</v>
      </c>
      <c r="K4" s="239"/>
      <c r="L4"/>
      <c r="M4" s="6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2.75" customHeight="1" x14ac:dyDescent="0.2">
      <c r="A5" s="69"/>
      <c r="B5" s="67" t="s">
        <v>46</v>
      </c>
      <c r="C5" s="229"/>
      <c r="D5" s="229"/>
      <c r="E5" s="246"/>
      <c r="F5" s="229"/>
      <c r="G5" s="240" t="s">
        <v>47</v>
      </c>
      <c r="H5" s="229" t="s">
        <v>48</v>
      </c>
      <c r="I5" s="229" t="s">
        <v>49</v>
      </c>
      <c r="J5" s="70">
        <v>1</v>
      </c>
      <c r="K5" s="70">
        <v>2</v>
      </c>
      <c r="L5"/>
      <c r="M5" s="6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4.25" x14ac:dyDescent="0.2">
      <c r="A6" s="71" t="s">
        <v>50</v>
      </c>
      <c r="B6" s="67" t="s">
        <v>51</v>
      </c>
      <c r="C6" s="229"/>
      <c r="D6" s="229"/>
      <c r="E6" s="246"/>
      <c r="F6" s="229"/>
      <c r="G6" s="240"/>
      <c r="H6" s="229"/>
      <c r="I6" s="229"/>
      <c r="J6" s="72" t="s">
        <v>52</v>
      </c>
      <c r="K6" s="72" t="s">
        <v>52</v>
      </c>
      <c r="L6"/>
      <c r="M6" s="6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4.25" x14ac:dyDescent="0.2">
      <c r="A7" s="71"/>
      <c r="B7" s="73"/>
      <c r="C7" s="229"/>
      <c r="D7" s="229"/>
      <c r="E7" s="246"/>
      <c r="F7" s="229"/>
      <c r="G7" s="240"/>
      <c r="H7" s="229"/>
      <c r="I7" s="229"/>
      <c r="J7" s="68">
        <v>24</v>
      </c>
      <c r="K7" s="68">
        <v>2</v>
      </c>
      <c r="L7"/>
      <c r="M7" s="6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55.5" customHeight="1" x14ac:dyDescent="0.2">
      <c r="A8" s="71"/>
      <c r="B8" s="73"/>
      <c r="C8" s="229"/>
      <c r="D8" s="229"/>
      <c r="E8" s="246"/>
      <c r="F8" s="229"/>
      <c r="G8" s="240"/>
      <c r="H8" s="229"/>
      <c r="I8" s="229"/>
      <c r="J8" s="68" t="s">
        <v>53</v>
      </c>
      <c r="K8" s="74" t="s">
        <v>53</v>
      </c>
      <c r="L8"/>
      <c r="M8" s="6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4.25" x14ac:dyDescent="0.2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14</v>
      </c>
      <c r="K9" s="75">
        <v>15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x14ac:dyDescent="0.2">
      <c r="A10" s="83" t="s">
        <v>56</v>
      </c>
      <c r="B10" s="83" t="s">
        <v>147</v>
      </c>
      <c r="C10" s="205" t="s">
        <v>144</v>
      </c>
      <c r="D10" s="78">
        <f t="shared" ref="D10:I10" si="0">SUM(D11:D16)</f>
        <v>418</v>
      </c>
      <c r="E10" s="78">
        <f t="shared" si="0"/>
        <v>130</v>
      </c>
      <c r="F10" s="78">
        <f t="shared" si="0"/>
        <v>288</v>
      </c>
      <c r="G10" s="78">
        <f t="shared" si="0"/>
        <v>156</v>
      </c>
      <c r="H10" s="78">
        <f t="shared" si="0"/>
        <v>132</v>
      </c>
      <c r="I10" s="78">
        <f t="shared" si="0"/>
        <v>0</v>
      </c>
      <c r="J10" s="196"/>
      <c r="K10" s="17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s="86" customFormat="1" ht="25.5" x14ac:dyDescent="0.2">
      <c r="A11" s="84" t="s">
        <v>58</v>
      </c>
      <c r="B11" s="80" t="s">
        <v>120</v>
      </c>
      <c r="C11" s="206" t="s">
        <v>55</v>
      </c>
      <c r="D11" s="81">
        <f t="shared" ref="D11:D18" si="1">E11+F11</f>
        <v>68</v>
      </c>
      <c r="E11" s="81">
        <v>20</v>
      </c>
      <c r="F11" s="82">
        <f t="shared" ref="F11:F18" si="2">SUM(J11:K11)</f>
        <v>48</v>
      </c>
      <c r="G11" s="82">
        <f t="shared" ref="G11:G18" si="3">F11-H11-I11</f>
        <v>32</v>
      </c>
      <c r="H11" s="85">
        <v>16</v>
      </c>
      <c r="I11" s="82">
        <v>0</v>
      </c>
      <c r="J11" s="196">
        <v>48</v>
      </c>
      <c r="K11" s="176"/>
    </row>
    <row r="12" spans="1:250" ht="14.25" x14ac:dyDescent="0.2">
      <c r="A12" s="84" t="s">
        <v>59</v>
      </c>
      <c r="B12" s="80" t="s">
        <v>121</v>
      </c>
      <c r="C12" s="206" t="s">
        <v>55</v>
      </c>
      <c r="D12" s="81">
        <f t="shared" si="1"/>
        <v>68</v>
      </c>
      <c r="E12" s="81">
        <v>20</v>
      </c>
      <c r="F12" s="82">
        <f t="shared" si="2"/>
        <v>48</v>
      </c>
      <c r="G12" s="82">
        <f t="shared" si="3"/>
        <v>30</v>
      </c>
      <c r="H12" s="85">
        <v>18</v>
      </c>
      <c r="I12" s="82">
        <v>0</v>
      </c>
      <c r="J12" s="196">
        <v>48</v>
      </c>
      <c r="K12" s="17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4.25" x14ac:dyDescent="0.2">
      <c r="A13" s="84" t="s">
        <v>60</v>
      </c>
      <c r="B13" s="80" t="s">
        <v>122</v>
      </c>
      <c r="C13" s="206" t="s">
        <v>55</v>
      </c>
      <c r="D13" s="81">
        <f t="shared" si="1"/>
        <v>68</v>
      </c>
      <c r="E13" s="81">
        <v>20</v>
      </c>
      <c r="F13" s="82">
        <f t="shared" si="2"/>
        <v>48</v>
      </c>
      <c r="G13" s="82">
        <f t="shared" si="3"/>
        <v>22</v>
      </c>
      <c r="H13" s="85">
        <v>26</v>
      </c>
      <c r="I13" s="82">
        <v>0</v>
      </c>
      <c r="J13" s="196">
        <v>48</v>
      </c>
      <c r="K13" s="17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4.25" x14ac:dyDescent="0.2">
      <c r="A14" s="84" t="s">
        <v>61</v>
      </c>
      <c r="B14" s="80" t="s">
        <v>123</v>
      </c>
      <c r="C14" s="206" t="s">
        <v>55</v>
      </c>
      <c r="D14" s="81">
        <f t="shared" si="1"/>
        <v>68</v>
      </c>
      <c r="E14" s="81">
        <v>20</v>
      </c>
      <c r="F14" s="82">
        <f t="shared" si="2"/>
        <v>48</v>
      </c>
      <c r="G14" s="82">
        <f t="shared" si="3"/>
        <v>22</v>
      </c>
      <c r="H14" s="85">
        <v>26</v>
      </c>
      <c r="I14" s="82">
        <v>0</v>
      </c>
      <c r="J14" s="196">
        <v>48</v>
      </c>
      <c r="K14" s="17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4.25" x14ac:dyDescent="0.2">
      <c r="A15" s="84" t="s">
        <v>62</v>
      </c>
      <c r="B15" s="80" t="s">
        <v>124</v>
      </c>
      <c r="C15" s="206" t="s">
        <v>55</v>
      </c>
      <c r="D15" s="81">
        <f t="shared" si="1"/>
        <v>78</v>
      </c>
      <c r="E15" s="81">
        <v>30</v>
      </c>
      <c r="F15" s="82">
        <f t="shared" si="2"/>
        <v>48</v>
      </c>
      <c r="G15" s="87">
        <f t="shared" si="3"/>
        <v>18</v>
      </c>
      <c r="H15" s="85">
        <v>30</v>
      </c>
      <c r="I15" s="82">
        <v>0</v>
      </c>
      <c r="J15" s="196">
        <v>48</v>
      </c>
      <c r="K15" s="17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4.25" x14ac:dyDescent="0.2">
      <c r="A16" s="84" t="s">
        <v>63</v>
      </c>
      <c r="B16" s="80" t="s">
        <v>64</v>
      </c>
      <c r="C16" s="206" t="s">
        <v>55</v>
      </c>
      <c r="D16" s="81">
        <f t="shared" si="1"/>
        <v>68</v>
      </c>
      <c r="E16" s="81">
        <v>20</v>
      </c>
      <c r="F16" s="82">
        <f t="shared" si="2"/>
        <v>48</v>
      </c>
      <c r="G16" s="82">
        <f t="shared" si="3"/>
        <v>32</v>
      </c>
      <c r="H16" s="82">
        <v>16</v>
      </c>
      <c r="I16" s="82">
        <v>0</v>
      </c>
      <c r="J16" s="210">
        <v>48</v>
      </c>
      <c r="K16" s="21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14.25" x14ac:dyDescent="0.2">
      <c r="A17" s="84"/>
      <c r="B17" s="208" t="s">
        <v>151</v>
      </c>
      <c r="C17" s="205" t="s">
        <v>156</v>
      </c>
      <c r="D17" s="78">
        <f>SUM(D18)</f>
        <v>68</v>
      </c>
      <c r="E17" s="78">
        <f>SUM(E18)</f>
        <v>20</v>
      </c>
      <c r="F17" s="78">
        <f>SUM(F18)</f>
        <v>48</v>
      </c>
      <c r="G17" s="78">
        <f>SUM(G18)</f>
        <v>12</v>
      </c>
      <c r="H17" s="78">
        <f>SUM(H18)</f>
        <v>36</v>
      </c>
      <c r="I17" s="216">
        <v>0</v>
      </c>
      <c r="J17" s="214"/>
      <c r="K17" s="21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4.25" x14ac:dyDescent="0.2">
      <c r="A18" s="84" t="s">
        <v>150</v>
      </c>
      <c r="B18" s="80" t="s">
        <v>153</v>
      </c>
      <c r="C18" s="206" t="s">
        <v>55</v>
      </c>
      <c r="D18" s="81">
        <f t="shared" si="1"/>
        <v>68</v>
      </c>
      <c r="E18" s="81">
        <v>20</v>
      </c>
      <c r="F18" s="82">
        <f t="shared" si="2"/>
        <v>48</v>
      </c>
      <c r="G18" s="82">
        <f t="shared" si="3"/>
        <v>12</v>
      </c>
      <c r="H18" s="82">
        <v>36</v>
      </c>
      <c r="I18" s="209">
        <v>0</v>
      </c>
      <c r="J18" s="214">
        <v>48</v>
      </c>
      <c r="K18" s="21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89" customFormat="1" ht="12.75" x14ac:dyDescent="0.2">
      <c r="A19" s="83" t="s">
        <v>65</v>
      </c>
      <c r="B19" s="83" t="s">
        <v>66</v>
      </c>
      <c r="C19" s="205" t="s">
        <v>137</v>
      </c>
      <c r="D19" s="88">
        <f>D20+D24+D28+D32</f>
        <v>506</v>
      </c>
      <c r="E19" s="88">
        <f>E20+E24+E28</f>
        <v>130</v>
      </c>
      <c r="F19" s="88">
        <f>F20+F24+F28+F32</f>
        <v>336</v>
      </c>
      <c r="G19" s="78">
        <f>G20+G24+G28</f>
        <v>132</v>
      </c>
      <c r="H19" s="78">
        <f>H20+H24+H28</f>
        <v>132</v>
      </c>
      <c r="I19" s="78">
        <f>I20+I24+I28+I36</f>
        <v>0</v>
      </c>
      <c r="J19" s="212"/>
      <c r="K19" s="213"/>
    </row>
    <row r="20" spans="1:250" ht="14.25" x14ac:dyDescent="0.2">
      <c r="A20" s="83" t="s">
        <v>67</v>
      </c>
      <c r="B20" s="83" t="s">
        <v>125</v>
      </c>
      <c r="C20" s="205" t="s">
        <v>157</v>
      </c>
      <c r="D20" s="78">
        <f>SUM(D21)</f>
        <v>180</v>
      </c>
      <c r="E20" s="78">
        <f>SUM(E21:E23)</f>
        <v>60</v>
      </c>
      <c r="F20" s="78">
        <f>SUM(F21)</f>
        <v>120</v>
      </c>
      <c r="G20" s="78">
        <f>SUM(G21:G23)</f>
        <v>60</v>
      </c>
      <c r="H20" s="78">
        <f>SUM(H21)</f>
        <v>60</v>
      </c>
      <c r="I20" s="78">
        <f>SUM(I21:I21)</f>
        <v>0</v>
      </c>
      <c r="J20" s="196"/>
      <c r="K20" s="20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s="86" customFormat="1" ht="14.1" customHeight="1" x14ac:dyDescent="0.2">
      <c r="A21" s="90" t="s">
        <v>68</v>
      </c>
      <c r="B21" s="93" t="s">
        <v>126</v>
      </c>
      <c r="C21" s="206" t="s">
        <v>149</v>
      </c>
      <c r="D21" s="85">
        <f>E21+F21</f>
        <v>180</v>
      </c>
      <c r="E21" s="85">
        <v>60</v>
      </c>
      <c r="F21" s="81">
        <f>SUM(J21:K21)</f>
        <v>120</v>
      </c>
      <c r="G21" s="81">
        <f>F21-H21-I21</f>
        <v>60</v>
      </c>
      <c r="H21" s="81">
        <v>60</v>
      </c>
      <c r="I21" s="81">
        <v>0</v>
      </c>
      <c r="J21" s="196">
        <v>120</v>
      </c>
      <c r="K21" s="77"/>
    </row>
    <row r="22" spans="1:250" s="92" customFormat="1" ht="12.75" x14ac:dyDescent="0.2">
      <c r="A22" s="93" t="s">
        <v>69</v>
      </c>
      <c r="B22" s="93" t="s">
        <v>70</v>
      </c>
      <c r="C22" s="206" t="s">
        <v>149</v>
      </c>
      <c r="D22" s="95">
        <f>E23+F22</f>
        <v>72</v>
      </c>
      <c r="E22" s="186">
        <v>0</v>
      </c>
      <c r="F22" s="95" t="s">
        <v>142</v>
      </c>
      <c r="G22" s="81">
        <v>0</v>
      </c>
      <c r="H22" s="95" t="s">
        <v>142</v>
      </c>
      <c r="I22" s="81">
        <v>0</v>
      </c>
      <c r="J22" s="217">
        <v>72</v>
      </c>
      <c r="K22" s="77"/>
      <c r="P22" s="92" t="s">
        <v>111</v>
      </c>
    </row>
    <row r="23" spans="1:250" s="92" customFormat="1" ht="12.75" x14ac:dyDescent="0.2">
      <c r="A23" s="93" t="s">
        <v>71</v>
      </c>
      <c r="B23" s="96" t="s">
        <v>72</v>
      </c>
      <c r="C23" s="206" t="s">
        <v>73</v>
      </c>
      <c r="D23" s="95" t="s">
        <v>148</v>
      </c>
      <c r="E23" s="91">
        <v>0</v>
      </c>
      <c r="F23" s="95" t="s">
        <v>148</v>
      </c>
      <c r="G23" s="81">
        <v>0</v>
      </c>
      <c r="H23" s="95" t="s">
        <v>148</v>
      </c>
      <c r="I23" s="81">
        <v>0</v>
      </c>
      <c r="J23" s="204" t="s">
        <v>148</v>
      </c>
      <c r="K23" s="77"/>
    </row>
    <row r="24" spans="1:250" s="89" customFormat="1" ht="13.5" customHeight="1" x14ac:dyDescent="0.2">
      <c r="A24" s="83" t="s">
        <v>74</v>
      </c>
      <c r="B24" s="83" t="s">
        <v>129</v>
      </c>
      <c r="C24" s="205" t="s">
        <v>157</v>
      </c>
      <c r="D24" s="97">
        <f>SUM(D25)</f>
        <v>92</v>
      </c>
      <c r="E24" s="97">
        <f>SUM(E25:E27)</f>
        <v>20</v>
      </c>
      <c r="F24" s="97">
        <f>SUM(F25)</f>
        <v>72</v>
      </c>
      <c r="G24" s="97">
        <f>SUM(G25:G27)</f>
        <v>36</v>
      </c>
      <c r="H24" s="97">
        <f>SUM(H25)</f>
        <v>36</v>
      </c>
      <c r="I24" s="78">
        <f>SUM(I25:I27)</f>
        <v>0</v>
      </c>
      <c r="J24" s="196"/>
      <c r="K24" s="77"/>
    </row>
    <row r="25" spans="1:250" s="86" customFormat="1" ht="14.25" customHeight="1" x14ac:dyDescent="0.2">
      <c r="A25" s="98" t="s">
        <v>75</v>
      </c>
      <c r="B25" s="100" t="s">
        <v>127</v>
      </c>
      <c r="C25" s="206" t="s">
        <v>149</v>
      </c>
      <c r="D25" s="94">
        <f>E25+F25</f>
        <v>92</v>
      </c>
      <c r="E25" s="94">
        <v>20</v>
      </c>
      <c r="F25" s="81">
        <f>SUM(J25:K25)</f>
        <v>72</v>
      </c>
      <c r="G25" s="81">
        <f>F25-H25-I25</f>
        <v>36</v>
      </c>
      <c r="H25" s="81">
        <v>36</v>
      </c>
      <c r="I25" s="81">
        <v>0</v>
      </c>
      <c r="J25" s="196">
        <v>72</v>
      </c>
      <c r="K25" s="77"/>
    </row>
    <row r="26" spans="1:250" ht="13.5" customHeight="1" x14ac:dyDescent="0.2">
      <c r="A26" s="99" t="s">
        <v>76</v>
      </c>
      <c r="B26" s="100" t="s">
        <v>70</v>
      </c>
      <c r="C26" s="206" t="s">
        <v>149</v>
      </c>
      <c r="D26" s="95">
        <f>E26+F26</f>
        <v>72</v>
      </c>
      <c r="E26" s="186">
        <v>0</v>
      </c>
      <c r="F26" s="95" t="s">
        <v>142</v>
      </c>
      <c r="G26" s="81">
        <v>0</v>
      </c>
      <c r="H26" s="95" t="s">
        <v>142</v>
      </c>
      <c r="I26" s="81">
        <v>0</v>
      </c>
      <c r="J26" s="204" t="s">
        <v>142</v>
      </c>
      <c r="K26" s="7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92" customFormat="1" ht="12.75" x14ac:dyDescent="0.2">
      <c r="A27" s="99" t="s">
        <v>77</v>
      </c>
      <c r="B27" s="100" t="s">
        <v>72</v>
      </c>
      <c r="C27" s="206" t="s">
        <v>73</v>
      </c>
      <c r="D27" s="95">
        <f>E27+F27</f>
        <v>72</v>
      </c>
      <c r="E27" s="91">
        <v>0</v>
      </c>
      <c r="F27" s="95" t="s">
        <v>142</v>
      </c>
      <c r="G27" s="101">
        <v>0</v>
      </c>
      <c r="H27" s="95" t="s">
        <v>142</v>
      </c>
      <c r="I27" s="82">
        <v>0</v>
      </c>
      <c r="J27" s="204" t="s">
        <v>142</v>
      </c>
      <c r="K27" s="77"/>
    </row>
    <row r="28" spans="1:250" s="89" customFormat="1" ht="17.100000000000001" customHeight="1" x14ac:dyDescent="0.2">
      <c r="A28" s="83" t="s">
        <v>78</v>
      </c>
      <c r="B28" s="83" t="s">
        <v>130</v>
      </c>
      <c r="C28" s="205" t="s">
        <v>157</v>
      </c>
      <c r="D28" s="78">
        <f>SUM(D29)</f>
        <v>122</v>
      </c>
      <c r="E28" s="78">
        <f>SUM(E29:E31)</f>
        <v>50</v>
      </c>
      <c r="F28" s="78">
        <f>SUM(F29:F30)</f>
        <v>72</v>
      </c>
      <c r="G28" s="78">
        <f>SUM(G29:G31)</f>
        <v>36</v>
      </c>
      <c r="H28" s="78">
        <f>SUM(H29)</f>
        <v>36</v>
      </c>
      <c r="I28" s="76">
        <f>SUM(I29:I37)</f>
        <v>0</v>
      </c>
      <c r="J28" s="196"/>
      <c r="K28" s="77"/>
    </row>
    <row r="29" spans="1:250" s="86" customFormat="1" ht="14.25" customHeight="1" x14ac:dyDescent="0.2">
      <c r="A29" s="84" t="s">
        <v>79</v>
      </c>
      <c r="B29" s="100" t="s">
        <v>128</v>
      </c>
      <c r="C29" s="206" t="s">
        <v>149</v>
      </c>
      <c r="D29" s="94">
        <f>E29+F29</f>
        <v>122</v>
      </c>
      <c r="E29" s="94">
        <v>50</v>
      </c>
      <c r="F29" s="101">
        <f>SUM(J29:K29)</f>
        <v>72</v>
      </c>
      <c r="G29" s="94">
        <f>F29-H29-I29</f>
        <v>36</v>
      </c>
      <c r="H29" s="94">
        <v>36</v>
      </c>
      <c r="I29" s="82">
        <v>0</v>
      </c>
      <c r="J29" s="196">
        <v>72</v>
      </c>
      <c r="K29" s="77"/>
    </row>
    <row r="30" spans="1:250" s="86" customFormat="1" ht="15.6" customHeight="1" x14ac:dyDescent="0.2">
      <c r="A30" s="84" t="s">
        <v>80</v>
      </c>
      <c r="B30" s="100" t="s">
        <v>70</v>
      </c>
      <c r="C30" s="206" t="s">
        <v>149</v>
      </c>
      <c r="D30" s="95">
        <f>E30+F30</f>
        <v>72</v>
      </c>
      <c r="E30" s="94">
        <v>0</v>
      </c>
      <c r="F30" s="95" t="s">
        <v>142</v>
      </c>
      <c r="G30" s="94">
        <f>F30-H30-I30</f>
        <v>0</v>
      </c>
      <c r="H30" s="95" t="s">
        <v>142</v>
      </c>
      <c r="I30" s="82">
        <v>0</v>
      </c>
      <c r="J30" s="196">
        <v>72</v>
      </c>
      <c r="K30" s="77"/>
    </row>
    <row r="31" spans="1:250" s="86" customFormat="1" ht="15.6" customHeight="1" x14ac:dyDescent="0.2">
      <c r="A31" s="84" t="s">
        <v>81</v>
      </c>
      <c r="B31" s="96" t="s">
        <v>72</v>
      </c>
      <c r="C31" s="206" t="s">
        <v>73</v>
      </c>
      <c r="D31" s="95">
        <f>E31+F31</f>
        <v>72</v>
      </c>
      <c r="E31" s="94">
        <v>0</v>
      </c>
      <c r="F31" s="95" t="s">
        <v>142</v>
      </c>
      <c r="G31" s="94">
        <v>0</v>
      </c>
      <c r="H31" s="95" t="s">
        <v>142</v>
      </c>
      <c r="I31" s="82">
        <v>0</v>
      </c>
      <c r="J31" s="204" t="s">
        <v>142</v>
      </c>
      <c r="K31" s="77"/>
    </row>
    <row r="32" spans="1:250" s="86" customFormat="1" ht="15.6" customHeight="1" x14ac:dyDescent="0.2">
      <c r="A32" s="83" t="s">
        <v>131</v>
      </c>
      <c r="B32" s="83" t="s">
        <v>135</v>
      </c>
      <c r="C32" s="205" t="s">
        <v>157</v>
      </c>
      <c r="D32" s="78">
        <f>SUM(D33)</f>
        <v>112</v>
      </c>
      <c r="E32" s="78">
        <f>SUM(E33:E35)</f>
        <v>40</v>
      </c>
      <c r="F32" s="78">
        <f>SUM(F33)</f>
        <v>72</v>
      </c>
      <c r="G32" s="78">
        <f>SUM(G33:G35)</f>
        <v>36</v>
      </c>
      <c r="H32" s="78">
        <f>SUM(H33)</f>
        <v>36</v>
      </c>
      <c r="I32" s="82">
        <v>0</v>
      </c>
      <c r="J32" s="196"/>
      <c r="K32" s="77"/>
    </row>
    <row r="33" spans="1:23" s="86" customFormat="1" ht="15.6" customHeight="1" x14ac:dyDescent="0.2">
      <c r="A33" s="84" t="s">
        <v>132</v>
      </c>
      <c r="B33" s="100" t="s">
        <v>136</v>
      </c>
      <c r="C33" s="206" t="s">
        <v>149</v>
      </c>
      <c r="D33" s="94">
        <f>E33+F33</f>
        <v>112</v>
      </c>
      <c r="E33" s="94">
        <v>40</v>
      </c>
      <c r="F33" s="101">
        <f>SUM(J33:K33)</f>
        <v>72</v>
      </c>
      <c r="G33" s="94">
        <f>F33-H33-I33</f>
        <v>36</v>
      </c>
      <c r="H33" s="94">
        <v>36</v>
      </c>
      <c r="I33" s="82">
        <v>0</v>
      </c>
      <c r="J33" s="196">
        <v>72</v>
      </c>
      <c r="K33" s="77"/>
    </row>
    <row r="34" spans="1:23" s="86" customFormat="1" ht="15.6" customHeight="1" x14ac:dyDescent="0.2">
      <c r="A34" s="84" t="s">
        <v>133</v>
      </c>
      <c r="B34" s="100" t="s">
        <v>70</v>
      </c>
      <c r="C34" s="206" t="s">
        <v>149</v>
      </c>
      <c r="D34" s="95">
        <f>E34+F34</f>
        <v>144</v>
      </c>
      <c r="E34" s="94">
        <v>0</v>
      </c>
      <c r="F34" s="95" t="s">
        <v>152</v>
      </c>
      <c r="G34" s="94">
        <f>F34-H34-I34</f>
        <v>0</v>
      </c>
      <c r="H34" s="95" t="s">
        <v>152</v>
      </c>
      <c r="I34" s="82">
        <v>0</v>
      </c>
      <c r="J34" s="204" t="s">
        <v>152</v>
      </c>
      <c r="K34" s="77"/>
    </row>
    <row r="35" spans="1:23" s="86" customFormat="1" ht="15.6" customHeight="1" x14ac:dyDescent="0.2">
      <c r="A35" s="84" t="s">
        <v>134</v>
      </c>
      <c r="B35" s="96" t="s">
        <v>72</v>
      </c>
      <c r="C35" s="206" t="s">
        <v>73</v>
      </c>
      <c r="D35" s="95">
        <f>E35+F35</f>
        <v>72</v>
      </c>
      <c r="E35" s="94">
        <v>0</v>
      </c>
      <c r="F35" s="95" t="s">
        <v>142</v>
      </c>
      <c r="G35" s="94">
        <v>0</v>
      </c>
      <c r="H35" s="95" t="s">
        <v>142</v>
      </c>
      <c r="I35" s="82">
        <v>0</v>
      </c>
      <c r="J35" s="204" t="s">
        <v>142</v>
      </c>
      <c r="K35" s="77"/>
    </row>
    <row r="36" spans="1:23" s="86" customFormat="1" ht="15.6" customHeight="1" x14ac:dyDescent="0.2">
      <c r="A36" s="83" t="s">
        <v>106</v>
      </c>
      <c r="B36" s="83" t="s">
        <v>54</v>
      </c>
      <c r="C36" s="205" t="s">
        <v>158</v>
      </c>
      <c r="D36" s="88">
        <f t="shared" ref="D36:I36" si="4">SUM(D37)</f>
        <v>68</v>
      </c>
      <c r="E36" s="88">
        <f t="shared" si="4"/>
        <v>20</v>
      </c>
      <c r="F36" s="88">
        <f t="shared" si="4"/>
        <v>48</v>
      </c>
      <c r="G36" s="88">
        <f t="shared" si="4"/>
        <v>10</v>
      </c>
      <c r="H36" s="88">
        <f t="shared" si="4"/>
        <v>38</v>
      </c>
      <c r="I36" s="88">
        <f t="shared" si="4"/>
        <v>0</v>
      </c>
      <c r="J36" s="196"/>
      <c r="K36" s="77"/>
      <c r="Q36" s="86" t="s">
        <v>143</v>
      </c>
    </row>
    <row r="37" spans="1:23" s="86" customFormat="1" ht="15.6" customHeight="1" thickBot="1" x14ac:dyDescent="0.25">
      <c r="A37" s="84" t="s">
        <v>107</v>
      </c>
      <c r="B37" s="96" t="s">
        <v>54</v>
      </c>
      <c r="C37" s="206" t="s">
        <v>73</v>
      </c>
      <c r="D37" s="94">
        <f>E37+F37</f>
        <v>68</v>
      </c>
      <c r="E37" s="85">
        <v>20</v>
      </c>
      <c r="F37" s="82">
        <f>SUM(J37:K37)</f>
        <v>48</v>
      </c>
      <c r="G37" s="85">
        <f>F37-H37-I37</f>
        <v>10</v>
      </c>
      <c r="H37" s="85">
        <v>38</v>
      </c>
      <c r="I37" s="82">
        <v>0</v>
      </c>
      <c r="J37" s="196">
        <v>48</v>
      </c>
      <c r="K37" s="79"/>
    </row>
    <row r="38" spans="1:23" s="86" customFormat="1" ht="13.5" thickBot="1" x14ac:dyDescent="0.25">
      <c r="A38" s="102"/>
      <c r="B38" s="102" t="s">
        <v>82</v>
      </c>
      <c r="C38" s="103"/>
      <c r="D38" s="104">
        <f t="shared" ref="D38:I38" si="5">+D10+D19+D36+D17</f>
        <v>1060</v>
      </c>
      <c r="E38" s="104">
        <f t="shared" si="5"/>
        <v>300</v>
      </c>
      <c r="F38" s="104">
        <f t="shared" si="5"/>
        <v>720</v>
      </c>
      <c r="G38" s="104">
        <f t="shared" si="5"/>
        <v>310</v>
      </c>
      <c r="H38" s="104">
        <f t="shared" si="5"/>
        <v>338</v>
      </c>
      <c r="I38" s="104">
        <f t="shared" si="5"/>
        <v>0</v>
      </c>
      <c r="J38" s="104">
        <f>SUM(J10:J37)</f>
        <v>864</v>
      </c>
      <c r="K38" s="104">
        <f>SUM(K10:K37)</f>
        <v>0</v>
      </c>
    </row>
    <row r="39" spans="1:23" ht="15" thickBot="1" x14ac:dyDescent="0.25">
      <c r="A39" s="102"/>
      <c r="B39" s="102"/>
      <c r="C39" s="103"/>
      <c r="D39" s="105"/>
      <c r="E39" s="105"/>
      <c r="F39" s="105"/>
      <c r="G39" s="104"/>
      <c r="H39" s="104"/>
      <c r="I39" s="104"/>
      <c r="J39" s="104">
        <f>SUM(J10:J37)/J7</f>
        <v>36</v>
      </c>
      <c r="K39" s="104">
        <f>SUM(K10:K37)/K7</f>
        <v>0</v>
      </c>
      <c r="L39"/>
      <c r="M39"/>
      <c r="N39"/>
      <c r="O39"/>
      <c r="P39"/>
      <c r="Q39"/>
      <c r="R39"/>
      <c r="S39"/>
      <c r="T39"/>
      <c r="U39"/>
      <c r="V39"/>
      <c r="W39"/>
    </row>
    <row r="40" spans="1:23" ht="12.75" customHeight="1" x14ac:dyDescent="0.2">
      <c r="A40" s="106" t="s">
        <v>83</v>
      </c>
      <c r="B40" s="106" t="s">
        <v>84</v>
      </c>
      <c r="C40" s="107"/>
      <c r="D40" s="107"/>
      <c r="E40" s="107"/>
      <c r="F40" s="108"/>
      <c r="G40" s="107"/>
      <c r="H40" s="107"/>
      <c r="I40" s="107"/>
      <c r="J40" s="107"/>
      <c r="K40" s="184" t="s">
        <v>146</v>
      </c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 customHeight="1" x14ac:dyDescent="0.2">
      <c r="A41" s="106" t="s">
        <v>118</v>
      </c>
      <c r="B41" s="106" t="s">
        <v>119</v>
      </c>
      <c r="C41" s="107"/>
      <c r="D41" s="107"/>
      <c r="E41" s="107"/>
      <c r="F41" s="107">
        <v>100</v>
      </c>
      <c r="G41" s="107"/>
      <c r="H41" s="107"/>
      <c r="I41" s="107"/>
      <c r="J41" s="107"/>
      <c r="K41" s="107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 customHeight="1" thickBot="1" x14ac:dyDescent="0.25">
      <c r="A42" s="109"/>
      <c r="B42" s="109"/>
      <c r="C42" s="109"/>
      <c r="D42" s="109"/>
      <c r="E42" s="109"/>
      <c r="F42" s="110"/>
      <c r="G42" s="109"/>
      <c r="H42" s="109"/>
      <c r="I42" s="109"/>
      <c r="J42" s="109"/>
      <c r="K42" s="109"/>
      <c r="L42"/>
      <c r="M42"/>
      <c r="N42"/>
      <c r="O42"/>
      <c r="P42"/>
      <c r="Q42"/>
      <c r="R42"/>
      <c r="S42"/>
      <c r="T42"/>
      <c r="U42"/>
      <c r="V42"/>
      <c r="W42"/>
    </row>
    <row r="43" spans="1:23" ht="21" customHeight="1" x14ac:dyDescent="0.2">
      <c r="A43" s="249"/>
      <c r="B43" s="232"/>
      <c r="C43" s="233"/>
      <c r="D43" s="251"/>
      <c r="E43" s="251"/>
      <c r="F43" s="251"/>
      <c r="G43" s="234" t="s">
        <v>82</v>
      </c>
      <c r="H43" s="237" t="s">
        <v>85</v>
      </c>
      <c r="I43" s="237"/>
      <c r="J43" s="111">
        <f>J38</f>
        <v>864</v>
      </c>
      <c r="K43" s="111">
        <f>K38</f>
        <v>0</v>
      </c>
      <c r="L43"/>
      <c r="M43"/>
      <c r="N43"/>
      <c r="O43"/>
      <c r="P43"/>
      <c r="Q43"/>
      <c r="R43"/>
      <c r="S43"/>
      <c r="T43"/>
      <c r="U43"/>
      <c r="V43"/>
      <c r="W43"/>
    </row>
    <row r="44" spans="1:23" ht="21.75" customHeight="1" x14ac:dyDescent="0.2">
      <c r="A44" s="250"/>
      <c r="B44" s="112"/>
      <c r="C44" s="112"/>
      <c r="D44" s="252"/>
      <c r="E44" s="252"/>
      <c r="F44" s="252"/>
      <c r="G44" s="235"/>
      <c r="H44" s="231" t="s">
        <v>86</v>
      </c>
      <c r="I44" s="231"/>
      <c r="J44" s="111">
        <v>396</v>
      </c>
      <c r="K44" s="111">
        <v>0</v>
      </c>
      <c r="L44"/>
      <c r="M44"/>
      <c r="N44"/>
      <c r="O44"/>
      <c r="P44"/>
      <c r="Q44"/>
      <c r="R44"/>
      <c r="S44"/>
      <c r="T44"/>
      <c r="U44"/>
      <c r="V44"/>
      <c r="W44"/>
    </row>
    <row r="45" spans="1:23" ht="29.25" customHeight="1" x14ac:dyDescent="0.2">
      <c r="A45" s="250"/>
      <c r="B45" s="185" t="s">
        <v>87</v>
      </c>
      <c r="C45" s="112"/>
      <c r="D45" s="252"/>
      <c r="E45" s="252"/>
      <c r="F45" s="252"/>
      <c r="G45" s="235"/>
      <c r="H45" s="244" t="s">
        <v>88</v>
      </c>
      <c r="I45" s="244"/>
      <c r="J45" s="111">
        <v>288</v>
      </c>
      <c r="K45" s="111">
        <v>0</v>
      </c>
      <c r="L45"/>
      <c r="M45"/>
      <c r="N45"/>
      <c r="O45"/>
      <c r="P45"/>
      <c r="Q45"/>
      <c r="R45"/>
      <c r="S45"/>
      <c r="T45"/>
      <c r="U45"/>
      <c r="V45"/>
      <c r="W45"/>
    </row>
    <row r="46" spans="1:23" ht="20.25" customHeight="1" x14ac:dyDescent="0.2">
      <c r="A46" s="250"/>
      <c r="B46" s="257" t="s">
        <v>108</v>
      </c>
      <c r="C46" s="258"/>
      <c r="D46" s="252"/>
      <c r="E46" s="252"/>
      <c r="F46" s="252"/>
      <c r="G46" s="235"/>
      <c r="H46" s="231" t="s">
        <v>89</v>
      </c>
      <c r="I46" s="231"/>
      <c r="J46" s="111">
        <v>4</v>
      </c>
      <c r="K46" s="111">
        <v>0</v>
      </c>
      <c r="L46"/>
      <c r="M46" s="113"/>
    </row>
    <row r="47" spans="1:23" ht="27" customHeight="1" x14ac:dyDescent="0.2">
      <c r="A47" s="250"/>
      <c r="B47" s="257"/>
      <c r="C47" s="258"/>
      <c r="D47" s="252"/>
      <c r="E47" s="252"/>
      <c r="F47" s="252"/>
      <c r="G47" s="235"/>
      <c r="H47" s="254" t="s">
        <v>90</v>
      </c>
      <c r="I47" s="254"/>
      <c r="J47" s="111">
        <v>10</v>
      </c>
      <c r="K47" s="111">
        <v>0</v>
      </c>
      <c r="L47" s="86"/>
    </row>
    <row r="48" spans="1:23" ht="22.5" customHeight="1" x14ac:dyDescent="0.2">
      <c r="A48" s="250"/>
      <c r="B48" s="112"/>
      <c r="C48" s="112"/>
      <c r="D48" s="252"/>
      <c r="E48" s="252"/>
      <c r="F48" s="252"/>
      <c r="G48" s="235"/>
      <c r="H48" s="231" t="s">
        <v>91</v>
      </c>
      <c r="I48" s="231"/>
      <c r="J48" s="111">
        <v>5</v>
      </c>
      <c r="K48" s="111">
        <v>0</v>
      </c>
      <c r="L48" s="86"/>
    </row>
    <row r="49" spans="1:12" ht="18.75" customHeight="1" x14ac:dyDescent="0.2">
      <c r="A49" s="250"/>
      <c r="B49" s="255"/>
      <c r="C49" s="256"/>
      <c r="D49" s="253"/>
      <c r="E49" s="253"/>
      <c r="F49" s="253"/>
      <c r="G49" s="236"/>
      <c r="H49" s="231" t="s">
        <v>83</v>
      </c>
      <c r="I49" s="231"/>
      <c r="J49" s="111"/>
      <c r="K49" s="111">
        <v>2</v>
      </c>
      <c r="L49" s="86"/>
    </row>
  </sheetData>
  <sheetProtection selectLockedCells="1" selectUnlockedCells="1"/>
  <mergeCells count="29">
    <mergeCell ref="A43:A49"/>
    <mergeCell ref="D43:F49"/>
    <mergeCell ref="H49:I49"/>
    <mergeCell ref="H46:I46"/>
    <mergeCell ref="H47:I47"/>
    <mergeCell ref="B49:C49"/>
    <mergeCell ref="B46:C47"/>
    <mergeCell ref="A2:A3"/>
    <mergeCell ref="B2:B3"/>
    <mergeCell ref="C2:C8"/>
    <mergeCell ref="D2:I2"/>
    <mergeCell ref="H45:I45"/>
    <mergeCell ref="B1:K1"/>
    <mergeCell ref="D3:D8"/>
    <mergeCell ref="E3:E8"/>
    <mergeCell ref="F3:I3"/>
    <mergeCell ref="J3:K3"/>
    <mergeCell ref="J2:K2"/>
    <mergeCell ref="J4:K4"/>
    <mergeCell ref="G5:G8"/>
    <mergeCell ref="H48:I48"/>
    <mergeCell ref="H5:H8"/>
    <mergeCell ref="I5:I8"/>
    <mergeCell ref="F4:F8"/>
    <mergeCell ref="G4:I4"/>
    <mergeCell ref="H44:I44"/>
    <mergeCell ref="B43:C43"/>
    <mergeCell ref="G43:G49"/>
    <mergeCell ref="H43:I43"/>
  </mergeCells>
  <printOptions horizontalCentered="1"/>
  <pageMargins left="0.39370078740157483" right="0.19685039370078741" top="3.1496062992125986" bottom="0" header="0.51181102362204722" footer="0.51181102362204722"/>
  <pageSetup paperSize="9" scale="6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53"/>
  <sheetViews>
    <sheetView tabSelected="1" workbookViewId="0">
      <selection activeCell="C62" sqref="C62"/>
    </sheetView>
  </sheetViews>
  <sheetFormatPr defaultColWidth="8.25" defaultRowHeight="12.75" x14ac:dyDescent="0.2"/>
  <cols>
    <col min="1" max="1" width="7.125" style="114" customWidth="1"/>
    <col min="2" max="2" width="72.375" style="114" customWidth="1"/>
    <col min="3" max="3" width="9.75" style="114" customWidth="1"/>
    <col min="4" max="4" width="101" style="114" customWidth="1"/>
    <col min="5" max="5" width="6.75" style="114" customWidth="1"/>
    <col min="6" max="6" width="58.375" style="114" customWidth="1"/>
    <col min="7" max="7" width="14.625" style="114" customWidth="1"/>
    <col min="8" max="8" width="5.5" style="114" customWidth="1"/>
    <col min="9" max="9" width="4.375" style="114" customWidth="1"/>
    <col min="10" max="10" width="6.5" style="114" customWidth="1"/>
    <col min="11" max="11" width="4.5" style="114" customWidth="1"/>
    <col min="12" max="15" width="8.25" style="114"/>
    <col min="16" max="16" width="4.375" style="114" customWidth="1"/>
    <col min="17" max="16384" width="8.25" style="114"/>
  </cols>
  <sheetData>
    <row r="1" spans="1:44" ht="25.5" customHeight="1" x14ac:dyDescent="0.25">
      <c r="A1" s="115"/>
      <c r="B1" s="116" t="s">
        <v>92</v>
      </c>
      <c r="C1" s="117"/>
      <c r="D1" s="218" t="s">
        <v>159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21" customHeight="1" x14ac:dyDescent="0.25">
      <c r="A2" s="119" t="s">
        <v>93</v>
      </c>
      <c r="B2" s="119" t="s">
        <v>94</v>
      </c>
      <c r="C2" s="120"/>
      <c r="D2" s="118"/>
      <c r="E2"/>
      <c r="F2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119"/>
      <c r="B3" s="121" t="s">
        <v>95</v>
      </c>
      <c r="C3" s="120"/>
      <c r="D3" s="125" t="s">
        <v>160</v>
      </c>
      <c r="E3"/>
      <c r="F3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122">
        <v>1</v>
      </c>
      <c r="B4" s="147" t="s">
        <v>138</v>
      </c>
      <c r="C4" s="124"/>
      <c r="D4" s="125"/>
      <c r="E4"/>
      <c r="F4"/>
      <c r="G4" s="126"/>
      <c r="H4" s="126"/>
      <c r="I4" s="115"/>
      <c r="J4" s="115"/>
      <c r="K4" s="127"/>
      <c r="L4" s="259"/>
      <c r="M4" s="259"/>
      <c r="N4" s="259"/>
      <c r="O4" s="259"/>
      <c r="P4" s="129"/>
      <c r="Q4" s="115"/>
      <c r="R4" s="11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122">
        <v>2</v>
      </c>
      <c r="B5" s="147" t="s">
        <v>139</v>
      </c>
      <c r="C5" s="130"/>
      <c r="D5" s="261" t="s">
        <v>161</v>
      </c>
      <c r="E5"/>
      <c r="F5"/>
      <c r="G5" s="131"/>
      <c r="H5" s="131"/>
      <c r="I5" s="115"/>
      <c r="J5" s="115"/>
      <c r="K5" s="127"/>
      <c r="L5" s="132"/>
      <c r="M5" s="115"/>
      <c r="N5" s="115"/>
      <c r="O5" s="115"/>
      <c r="P5" s="115"/>
      <c r="Q5" s="115"/>
      <c r="R5" s="11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122">
        <v>3</v>
      </c>
      <c r="B6" s="147" t="s">
        <v>140</v>
      </c>
      <c r="C6" s="124"/>
      <c r="D6" s="261"/>
      <c r="E6"/>
      <c r="F6"/>
      <c r="G6" s="115"/>
      <c r="H6" s="115"/>
      <c r="I6" s="115"/>
      <c r="J6" s="115"/>
      <c r="K6" s="133"/>
      <c r="L6" s="259"/>
      <c r="M6" s="259"/>
      <c r="N6" s="259"/>
      <c r="O6" s="259"/>
      <c r="P6" s="115"/>
      <c r="Q6" s="115"/>
      <c r="R6" s="11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122"/>
      <c r="B7" s="147"/>
      <c r="C7" s="124"/>
      <c r="D7" s="261"/>
      <c r="E7"/>
      <c r="F7"/>
      <c r="G7" s="115"/>
      <c r="H7" s="115"/>
      <c r="I7" s="115"/>
      <c r="J7" s="115"/>
      <c r="K7" s="133"/>
      <c r="L7" s="129"/>
      <c r="M7" s="129"/>
      <c r="N7" s="129"/>
      <c r="O7" s="129"/>
      <c r="P7" s="115"/>
      <c r="Q7" s="115"/>
      <c r="R7" s="11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122"/>
      <c r="B8" s="123"/>
      <c r="C8" s="124"/>
      <c r="D8" s="261"/>
      <c r="E8"/>
      <c r="F8"/>
      <c r="G8" s="115"/>
      <c r="H8" s="115"/>
      <c r="I8" s="115"/>
      <c r="J8" s="115"/>
      <c r="K8" s="133"/>
      <c r="L8" s="129"/>
      <c r="M8" s="129"/>
      <c r="N8" s="129"/>
      <c r="O8" s="129"/>
      <c r="P8" s="115"/>
      <c r="Q8" s="115"/>
      <c r="R8" s="11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122"/>
      <c r="B9" s="121" t="s">
        <v>96</v>
      </c>
      <c r="C9" s="134"/>
      <c r="D9" s="261"/>
      <c r="E9"/>
      <c r="F9"/>
      <c r="G9" s="259"/>
      <c r="H9" s="259"/>
      <c r="I9" s="259"/>
      <c r="J9" s="259"/>
      <c r="K9" s="127"/>
      <c r="L9" s="259"/>
      <c r="M9" s="259"/>
      <c r="N9" s="259"/>
      <c r="O9" s="259"/>
      <c r="P9" s="129"/>
      <c r="Q9" s="115"/>
      <c r="R9" s="11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.75" customHeight="1" x14ac:dyDescent="0.25">
      <c r="A10" s="122">
        <v>1</v>
      </c>
      <c r="B10" s="147" t="s">
        <v>141</v>
      </c>
      <c r="C10" s="124"/>
      <c r="D10" s="261"/>
      <c r="E10"/>
      <c r="F10"/>
      <c r="G10" s="129"/>
      <c r="H10" s="129"/>
      <c r="I10" s="129"/>
      <c r="J10" s="129"/>
      <c r="K10" s="127"/>
      <c r="L10" s="129"/>
      <c r="M10" s="129"/>
      <c r="N10" s="129"/>
      <c r="O10" s="129"/>
      <c r="P10" s="129"/>
      <c r="Q10" s="115"/>
      <c r="R10" s="11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122"/>
      <c r="B11" s="147"/>
      <c r="C11" s="120"/>
      <c r="D11" s="125" t="s">
        <v>162</v>
      </c>
      <c r="E11"/>
      <c r="F11"/>
      <c r="G11" s="126"/>
      <c r="H11" s="115"/>
      <c r="I11" s="115"/>
      <c r="J11" s="115"/>
      <c r="K11" s="133"/>
      <c r="L11" s="259"/>
      <c r="M11" s="259"/>
      <c r="N11" s="259"/>
      <c r="O11" s="259"/>
      <c r="P11" s="129"/>
      <c r="Q11" s="115"/>
      <c r="R11" s="11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122"/>
      <c r="B12" s="147"/>
      <c r="C12" s="120"/>
      <c r="D12" s="261" t="s">
        <v>163</v>
      </c>
      <c r="E12"/>
      <c r="F12"/>
      <c r="G12" s="126"/>
      <c r="H12" s="115"/>
      <c r="I12" s="115"/>
      <c r="J12" s="115"/>
      <c r="K12" s="133"/>
      <c r="L12" s="129"/>
      <c r="M12" s="129"/>
      <c r="N12" s="129"/>
      <c r="O12" s="129"/>
      <c r="P12" s="129"/>
      <c r="Q12" s="115"/>
      <c r="R12" s="11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122"/>
      <c r="B13" s="195" t="s">
        <v>97</v>
      </c>
      <c r="C13" s="120"/>
      <c r="D13" s="261"/>
      <c r="E13"/>
      <c r="F13"/>
      <c r="G13" s="132"/>
      <c r="H13" s="132"/>
      <c r="I13" s="132"/>
      <c r="J13" s="115"/>
      <c r="K13" s="135"/>
      <c r="L13" s="259"/>
      <c r="M13" s="259"/>
      <c r="N13" s="259"/>
      <c r="O13" s="259"/>
      <c r="P13" s="115"/>
      <c r="Q13" s="115"/>
      <c r="R13" s="11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122">
        <v>1</v>
      </c>
      <c r="B14" s="147" t="s">
        <v>98</v>
      </c>
      <c r="C14" s="120"/>
      <c r="D14" s="261"/>
      <c r="E14"/>
      <c r="F14"/>
      <c r="G14" s="126"/>
      <c r="H14" s="126"/>
      <c r="I14" s="126"/>
      <c r="J14" s="115"/>
      <c r="K14" s="136"/>
      <c r="L14" s="259"/>
      <c r="M14" s="259"/>
      <c r="N14" s="259"/>
      <c r="O14" s="259"/>
      <c r="P14" s="129"/>
      <c r="Q14" s="115"/>
      <c r="R14" s="11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122">
        <v>2</v>
      </c>
      <c r="B15" s="147" t="s">
        <v>99</v>
      </c>
      <c r="C15" s="137"/>
      <c r="D15" s="261"/>
      <c r="E15"/>
      <c r="F15"/>
      <c r="G15" s="259"/>
      <c r="H15" s="259"/>
      <c r="I15" s="259"/>
      <c r="J15" s="259"/>
      <c r="K15" s="136"/>
      <c r="L15" s="259"/>
      <c r="M15" s="259"/>
      <c r="N15" s="259"/>
      <c r="O15" s="259"/>
      <c r="P15" s="115"/>
      <c r="Q15" s="115"/>
      <c r="R15" s="1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122">
        <v>3</v>
      </c>
      <c r="B16" s="148" t="s">
        <v>100</v>
      </c>
      <c r="C16" s="115"/>
      <c r="D16" s="261"/>
      <c r="E16"/>
      <c r="F16" s="138"/>
      <c r="G16" s="259"/>
      <c r="H16" s="259"/>
      <c r="I16" s="259"/>
      <c r="J16" s="259"/>
      <c r="K16" s="133"/>
      <c r="L16" s="259"/>
      <c r="M16" s="259"/>
      <c r="N16" s="259"/>
      <c r="O16" s="120"/>
      <c r="P16" s="139"/>
      <c r="Q16" s="115"/>
      <c r="R16" s="11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 x14ac:dyDescent="0.25">
      <c r="A17" s="122"/>
      <c r="B17" s="148"/>
      <c r="C17" s="115"/>
      <c r="D17" s="261"/>
      <c r="E17"/>
      <c r="F17"/>
      <c r="G17" s="129"/>
      <c r="H17" s="129"/>
      <c r="I17" s="129"/>
      <c r="J17" s="129"/>
      <c r="K17" s="133"/>
      <c r="L17" s="129"/>
      <c r="M17" s="129"/>
      <c r="N17" s="129"/>
      <c r="O17" s="120"/>
      <c r="P17" s="139"/>
      <c r="Q17" s="115"/>
      <c r="R17" s="11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hidden="1" customHeight="1" x14ac:dyDescent="0.25">
      <c r="A18" s="122"/>
      <c r="B18" s="123"/>
      <c r="C18" s="115"/>
      <c r="D18" s="261"/>
      <c r="E18"/>
      <c r="F18"/>
      <c r="G18" s="129"/>
      <c r="H18" s="129"/>
      <c r="I18" s="129"/>
      <c r="J18" s="129"/>
      <c r="K18" s="133"/>
      <c r="L18" s="129"/>
      <c r="M18" s="129"/>
      <c r="N18" s="129"/>
      <c r="O18" s="120"/>
      <c r="P18" s="139"/>
      <c r="Q18" s="115"/>
      <c r="R18" s="115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 x14ac:dyDescent="0.25">
      <c r="A19" s="122"/>
      <c r="B19" s="121" t="s">
        <v>112</v>
      </c>
      <c r="C19" s="115"/>
      <c r="D19" s="125" t="s">
        <v>164</v>
      </c>
      <c r="E19"/>
      <c r="F19"/>
      <c r="G19" s="126"/>
      <c r="H19" s="126"/>
      <c r="I19" s="126"/>
      <c r="J19" s="126"/>
      <c r="K19" s="140"/>
      <c r="L19" s="259"/>
      <c r="M19" s="259"/>
      <c r="N19" s="259"/>
      <c r="O19" s="120"/>
      <c r="P19" s="139"/>
      <c r="Q19" s="115"/>
      <c r="R19" s="11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122">
        <v>1</v>
      </c>
      <c r="B20" s="123" t="s">
        <v>113</v>
      </c>
      <c r="C20" s="120"/>
      <c r="D20" s="260" t="s">
        <v>165</v>
      </c>
      <c r="E20"/>
      <c r="F20"/>
      <c r="G20" s="132"/>
      <c r="H20" s="132"/>
      <c r="I20" s="132"/>
      <c r="J20" s="132"/>
      <c r="K20" s="141"/>
      <c r="L20" s="142"/>
      <c r="M20" s="115"/>
      <c r="N20" s="115"/>
      <c r="O20" s="115"/>
      <c r="P20" s="139"/>
      <c r="Q20" s="115"/>
      <c r="R20" s="11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122">
        <v>2</v>
      </c>
      <c r="B21" s="123" t="s">
        <v>101</v>
      </c>
      <c r="C21" s="120"/>
      <c r="D21" s="260"/>
      <c r="E21"/>
      <c r="F21" s="138"/>
      <c r="G21" s="132"/>
      <c r="H21" s="132"/>
      <c r="I21" s="115"/>
      <c r="J21" s="129"/>
      <c r="K21" s="143"/>
      <c r="L21" s="115"/>
      <c r="M21" s="115"/>
      <c r="N21" s="115"/>
      <c r="O21" s="115"/>
      <c r="P21" s="139"/>
      <c r="Q21" s="115"/>
      <c r="R21" s="11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193"/>
      <c r="B22" s="194"/>
      <c r="C22" s="144"/>
      <c r="D22" s="260"/>
      <c r="E22"/>
      <c r="F22"/>
      <c r="G22" s="115"/>
      <c r="H22" s="115"/>
      <c r="I22" s="115"/>
      <c r="J22" s="115"/>
      <c r="K22" s="115"/>
      <c r="L22" s="131"/>
      <c r="M22" s="131"/>
      <c r="N22" s="131"/>
      <c r="O22" s="115"/>
      <c r="P22" s="115"/>
      <c r="Q22" s="115"/>
      <c r="R22" s="115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190"/>
      <c r="B23" s="153"/>
      <c r="C23" s="115"/>
      <c r="D23" s="187" t="s">
        <v>57</v>
      </c>
      <c r="E23"/>
      <c r="F23" s="138"/>
      <c r="G23" s="115"/>
      <c r="H23" s="115"/>
      <c r="I23" s="115"/>
      <c r="J23" s="115"/>
      <c r="K23" s="115"/>
      <c r="L23" s="115"/>
      <c r="M23" s="115"/>
      <c r="N23" s="115"/>
      <c r="O23" s="131"/>
      <c r="P23" s="115"/>
      <c r="Q23" s="115"/>
      <c r="R23" s="11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190"/>
      <c r="B24" s="191"/>
      <c r="C24" s="145"/>
      <c r="D24" s="219" t="s">
        <v>166</v>
      </c>
      <c r="E24"/>
      <c r="F24"/>
      <c r="G24" s="115"/>
      <c r="H24" s="115"/>
      <c r="I24" s="115"/>
      <c r="J24" s="115"/>
      <c r="K24" s="115"/>
      <c r="L24" s="115"/>
      <c r="M24" s="115"/>
      <c r="N24" s="115"/>
      <c r="O24" s="131"/>
      <c r="P24" s="115"/>
      <c r="Q24" s="115"/>
      <c r="R24" s="11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190"/>
      <c r="B25" s="191"/>
      <c r="C25" s="146"/>
      <c r="D25" s="188" t="s">
        <v>167</v>
      </c>
      <c r="E25"/>
      <c r="F25"/>
      <c r="G25" s="115"/>
      <c r="H25" s="115"/>
      <c r="I25" s="115"/>
      <c r="J25" s="115"/>
      <c r="K25" s="259"/>
      <c r="L25" s="259"/>
      <c r="M25" s="259"/>
      <c r="N25" s="259"/>
      <c r="O25" s="115"/>
      <c r="P25" s="115"/>
      <c r="Q25" s="115"/>
      <c r="R25" s="11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190"/>
      <c r="B26" s="191"/>
      <c r="C26" s="115"/>
      <c r="D26" s="187" t="s">
        <v>66</v>
      </c>
      <c r="E26"/>
      <c r="F26"/>
      <c r="G26" s="115"/>
      <c r="H26" s="115"/>
      <c r="I26" s="115"/>
      <c r="J26" s="115"/>
      <c r="K26" s="115"/>
      <c r="L26" s="115"/>
      <c r="M26" s="115"/>
      <c r="N26" s="115"/>
      <c r="O26" s="132"/>
      <c r="P26" s="115"/>
      <c r="Q26" s="115"/>
      <c r="R26" s="11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 x14ac:dyDescent="0.25">
      <c r="A27" s="190"/>
      <c r="B27" s="191"/>
      <c r="C27" s="115"/>
      <c r="D27" s="189" t="s">
        <v>168</v>
      </c>
      <c r="E27"/>
      <c r="F27"/>
      <c r="G27" s="115"/>
      <c r="H27" s="115"/>
      <c r="I27" s="115"/>
      <c r="J27" s="115"/>
      <c r="K27" s="115"/>
      <c r="L27" s="115"/>
      <c r="M27" s="115"/>
      <c r="N27" s="115"/>
      <c r="O27" s="132"/>
      <c r="P27" s="115"/>
      <c r="Q27" s="115"/>
      <c r="R27" s="11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 x14ac:dyDescent="0.25">
      <c r="A28" s="190"/>
      <c r="B28" s="192"/>
      <c r="C28" s="115"/>
      <c r="D28" s="150" t="s">
        <v>169</v>
      </c>
      <c r="E28"/>
      <c r="F28"/>
      <c r="G28" s="115"/>
      <c r="H28" s="115"/>
      <c r="I28" s="115"/>
      <c r="J28" s="115"/>
      <c r="K28" s="115"/>
      <c r="L28" s="115"/>
      <c r="M28" s="115"/>
      <c r="N28" s="115"/>
      <c r="O28" s="132"/>
      <c r="P28" s="115"/>
      <c r="Q28" s="115"/>
      <c r="R28" s="115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190"/>
      <c r="B29" s="152" t="s">
        <v>170</v>
      </c>
      <c r="C29" s="115"/>
      <c r="D29" s="150"/>
      <c r="E29"/>
      <c r="F29"/>
      <c r="G29" s="115"/>
      <c r="H29" s="115"/>
      <c r="I29" s="115"/>
      <c r="J29" s="115"/>
      <c r="K29" s="115"/>
      <c r="L29" s="115"/>
      <c r="M29" s="115"/>
      <c r="N29" s="115"/>
      <c r="O29" s="132"/>
      <c r="P29" s="115"/>
      <c r="Q29" s="115"/>
      <c r="R29" s="115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 x14ac:dyDescent="0.25">
      <c r="A30" s="190"/>
      <c r="B30" s="262" t="s">
        <v>102</v>
      </c>
      <c r="C30" s="262"/>
      <c r="D30" s="262" t="s">
        <v>103</v>
      </c>
      <c r="E30"/>
      <c r="F30"/>
      <c r="G30" s="115"/>
      <c r="H30" s="115"/>
      <c r="I30" s="115"/>
      <c r="J30" s="115"/>
      <c r="K30" s="115"/>
      <c r="L30" s="115"/>
      <c r="M30" s="115"/>
      <c r="N30" s="115"/>
      <c r="O30" s="132"/>
      <c r="P30" s="115"/>
      <c r="Q30" s="115"/>
      <c r="R30" s="115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 x14ac:dyDescent="0.25">
      <c r="A31" s="190"/>
      <c r="B31" s="262"/>
      <c r="C31" s="262"/>
      <c r="D31" s="262" t="s">
        <v>104</v>
      </c>
      <c r="E31"/>
      <c r="F31"/>
      <c r="G31" s="115"/>
      <c r="H31" s="115"/>
      <c r="I31" s="115"/>
      <c r="J31" s="115"/>
      <c r="K31" s="115"/>
      <c r="L31" s="115"/>
      <c r="M31" s="115"/>
      <c r="N31" s="115"/>
      <c r="O31" s="132"/>
      <c r="P31" s="115"/>
      <c r="Q31" s="115"/>
      <c r="R31" s="11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 x14ac:dyDescent="0.25">
      <c r="A32" s="190"/>
      <c r="B32" s="152" t="s">
        <v>171</v>
      </c>
      <c r="C32"/>
      <c r="D32"/>
      <c r="E32"/>
      <c r="F32"/>
      <c r="G32" s="115"/>
      <c r="H32" s="115"/>
      <c r="I32" s="115"/>
      <c r="J32" s="115"/>
      <c r="K32" s="115"/>
      <c r="L32" s="115"/>
      <c r="M32" s="115"/>
      <c r="N32" s="115"/>
      <c r="O32" s="132"/>
      <c r="P32" s="115"/>
      <c r="Q32" s="115"/>
      <c r="R32" s="11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 x14ac:dyDescent="0.25">
      <c r="A33" s="190"/>
      <c r="B33" s="152" t="s">
        <v>172</v>
      </c>
      <c r="C33"/>
      <c r="D33"/>
      <c r="E33"/>
      <c r="F33"/>
      <c r="G33" s="115"/>
      <c r="H33" s="115"/>
      <c r="I33" s="115"/>
      <c r="J33" s="115"/>
      <c r="K33" s="115"/>
      <c r="L33" s="115"/>
      <c r="M33" s="115"/>
      <c r="N33" s="115"/>
      <c r="O33" s="132"/>
      <c r="P33" s="115"/>
      <c r="Q33" s="115"/>
      <c r="R33" s="11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customHeight="1" x14ac:dyDescent="0.25">
      <c r="A34" s="190"/>
      <c r="B34" s="263" t="s">
        <v>114</v>
      </c>
      <c r="C34" s="263"/>
      <c r="D34" s="263"/>
      <c r="E34"/>
      <c r="F34"/>
      <c r="G34" s="115"/>
      <c r="H34" s="115"/>
      <c r="I34" s="115"/>
      <c r="J34" s="115"/>
      <c r="K34" s="115"/>
      <c r="L34" s="115"/>
      <c r="M34" s="115"/>
      <c r="N34" s="115"/>
      <c r="O34" s="132"/>
      <c r="P34" s="115"/>
      <c r="Q34" s="115"/>
      <c r="R34" s="11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customHeight="1" x14ac:dyDescent="0.25">
      <c r="A35" s="190"/>
      <c r="B35" s="263"/>
      <c r="C35" s="263"/>
      <c r="D35" s="263"/>
      <c r="E35"/>
      <c r="F35"/>
      <c r="G35" s="115"/>
      <c r="H35" s="115"/>
      <c r="I35" s="115"/>
      <c r="J35" s="115"/>
      <c r="K35" s="115"/>
      <c r="L35" s="115"/>
      <c r="M35" s="115"/>
      <c r="N35" s="115"/>
      <c r="O35" s="132"/>
      <c r="P35" s="115"/>
      <c r="Q35" s="115"/>
      <c r="R35" s="11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customHeight="1" x14ac:dyDescent="0.25">
      <c r="A36" s="190"/>
      <c r="B36" s="263"/>
      <c r="C36" s="263"/>
      <c r="D36" s="263"/>
      <c r="E36"/>
      <c r="F36"/>
      <c r="G36" s="115"/>
      <c r="H36" s="115"/>
      <c r="I36" s="115"/>
      <c r="J36" s="115"/>
      <c r="K36" s="115"/>
      <c r="L36" s="115"/>
      <c r="M36" s="115"/>
      <c r="N36" s="115"/>
      <c r="O36" s="132"/>
      <c r="P36" s="115"/>
      <c r="Q36" s="115"/>
      <c r="R36" s="11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customHeight="1" x14ac:dyDescent="0.25">
      <c r="A37" s="190"/>
      <c r="B37" s="263"/>
      <c r="C37" s="263"/>
      <c r="D37" s="263"/>
      <c r="E37"/>
      <c r="F37"/>
      <c r="G37" s="115"/>
      <c r="H37" s="115"/>
      <c r="I37" s="115"/>
      <c r="J37" s="115"/>
      <c r="K37" s="115"/>
      <c r="L37" s="115"/>
      <c r="M37" s="115"/>
      <c r="N37" s="115"/>
      <c r="O37" s="132"/>
      <c r="P37" s="115"/>
      <c r="Q37" s="115"/>
      <c r="R37" s="11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21" customHeight="1" x14ac:dyDescent="0.25">
      <c r="A38" s="190"/>
      <c r="B38" s="263"/>
      <c r="C38" s="263"/>
      <c r="D38" s="263"/>
      <c r="E38"/>
      <c r="F38"/>
      <c r="G38" s="115"/>
      <c r="H38" s="115"/>
      <c r="I38" s="115"/>
      <c r="J38" s="115"/>
      <c r="K38" s="115"/>
      <c r="L38" s="115"/>
      <c r="M38" s="115"/>
      <c r="N38" s="115"/>
      <c r="O38" s="132"/>
      <c r="P38" s="115"/>
      <c r="Q38" s="115"/>
      <c r="R38" s="11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1" customHeight="1" x14ac:dyDescent="0.25">
      <c r="A39" s="190"/>
      <c r="B39" s="152" t="s">
        <v>173</v>
      </c>
      <c r="C39" s="154"/>
      <c r="D39" s="154"/>
      <c r="E39"/>
      <c r="F39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37.5" customHeight="1" x14ac:dyDescent="0.25">
      <c r="A40" s="128"/>
      <c r="B40" s="264" t="s">
        <v>115</v>
      </c>
      <c r="C40" s="264"/>
      <c r="D40" s="264"/>
      <c r="E40"/>
      <c r="F40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1" customHeight="1" x14ac:dyDescent="0.25">
      <c r="A41" s="149"/>
      <c r="B41" s="155"/>
      <c r="C41" s="115"/>
      <c r="D41" s="115"/>
      <c r="E41"/>
      <c r="F41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3.25" customHeight="1" x14ac:dyDescent="0.25">
      <c r="A42" s="156"/>
      <c r="B42" s="157" t="s">
        <v>105</v>
      </c>
      <c r="C42" s="158"/>
      <c r="D42" s="159"/>
      <c r="E42"/>
      <c r="F42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24.75" customHeight="1" x14ac:dyDescent="0.25">
      <c r="A43" s="161"/>
      <c r="B43" s="162"/>
      <c r="C43" s="159"/>
      <c r="D43" s="163"/>
      <c r="E43"/>
      <c r="F43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5.75" customHeight="1" x14ac:dyDescent="0.25">
      <c r="A44" s="165"/>
      <c r="B44"/>
      <c r="C44"/>
      <c r="D44"/>
      <c r="E44" s="160"/>
      <c r="F44" s="160"/>
      <c r="G44"/>
      <c r="H44" s="155"/>
      <c r="I44" s="151"/>
      <c r="J44" s="151"/>
      <c r="K44" s="151"/>
      <c r="L44"/>
      <c r="M44" s="169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5" customHeight="1" x14ac:dyDescent="0.25">
      <c r="A45" s="165"/>
      <c r="B45" s="157" t="s">
        <v>116</v>
      </c>
      <c r="C45" s="167"/>
      <c r="D45" s="163" t="s">
        <v>117</v>
      </c>
      <c r="E45" s="164"/>
      <c r="F45" s="164"/>
      <c r="G45" s="170"/>
      <c r="H45" s="155"/>
      <c r="I45" s="151"/>
      <c r="J45" s="151"/>
      <c r="K45" s="15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" customHeight="1" x14ac:dyDescent="0.25">
      <c r="A46" s="165"/>
      <c r="B46"/>
      <c r="C46"/>
      <c r="D46"/>
      <c r="E46" s="166"/>
      <c r="F46" s="166"/>
      <c r="G46" s="155"/>
      <c r="H46" s="155"/>
      <c r="I46" s="151"/>
      <c r="J46" s="151"/>
      <c r="K46" s="15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5.75" customHeight="1" x14ac:dyDescent="0.25">
      <c r="A47" s="165"/>
      <c r="B47" s="157"/>
      <c r="C47"/>
      <c r="D47" s="163"/>
      <c r="E47" s="166"/>
      <c r="F47" s="166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</row>
    <row r="48" spans="1:44" ht="15.75" customHeight="1" x14ac:dyDescent="0.25">
      <c r="A48" s="165"/>
      <c r="B48" s="168"/>
      <c r="C48"/>
      <c r="D48" s="168"/>
      <c r="E48" s="166"/>
      <c r="F48" s="166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</row>
    <row r="49" spans="1:18" ht="12.75" customHeight="1" x14ac:dyDescent="0.25">
      <c r="A49" s="165"/>
      <c r="B49" s="157"/>
      <c r="C49"/>
      <c r="D49" s="163"/>
      <c r="E49" s="166"/>
      <c r="F49" s="166"/>
      <c r="G49" s="15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1:18" ht="15.75" x14ac:dyDescent="0.25">
      <c r="A50" s="156"/>
      <c r="B50" s="157"/>
      <c r="C50"/>
      <c r="D50" s="159"/>
      <c r="E50" s="160"/>
      <c r="F50" s="160"/>
      <c r="G50" s="155"/>
      <c r="H50"/>
      <c r="I50"/>
      <c r="J50"/>
      <c r="K50"/>
      <c r="L50"/>
      <c r="Q50"/>
      <c r="R50"/>
    </row>
    <row r="51" spans="1:18" ht="12.75" customHeight="1" x14ac:dyDescent="0.25">
      <c r="A51" s="161"/>
      <c r="B51" s="162"/>
      <c r="C51"/>
      <c r="D51" s="163"/>
      <c r="E51" s="164"/>
      <c r="F51" s="164"/>
      <c r="G51"/>
      <c r="H51" s="171"/>
      <c r="I51" s="172"/>
      <c r="J51"/>
      <c r="K51"/>
      <c r="L51"/>
      <c r="Q51" s="173"/>
      <c r="R51" s="173"/>
    </row>
    <row r="52" spans="1:18" ht="14.25" x14ac:dyDescent="0.2">
      <c r="C52"/>
    </row>
    <row r="53" spans="1:18" ht="14.25" x14ac:dyDescent="0.2">
      <c r="C53"/>
    </row>
  </sheetData>
  <sheetProtection selectLockedCells="1" selectUnlockedCells="1"/>
  <mergeCells count="20">
    <mergeCell ref="B30:D31"/>
    <mergeCell ref="B34:D38"/>
    <mergeCell ref="B40:D40"/>
    <mergeCell ref="E1:R1"/>
    <mergeCell ref="L4:O4"/>
    <mergeCell ref="D5:D10"/>
    <mergeCell ref="L6:O6"/>
    <mergeCell ref="G9:J9"/>
    <mergeCell ref="L9:O9"/>
    <mergeCell ref="L11:O11"/>
    <mergeCell ref="L19:N19"/>
    <mergeCell ref="K25:N25"/>
    <mergeCell ref="D20:D22"/>
    <mergeCell ref="D12:D18"/>
    <mergeCell ref="L13:O13"/>
    <mergeCell ref="L14:O14"/>
    <mergeCell ref="G15:J15"/>
    <mergeCell ref="L15:O15"/>
    <mergeCell ref="G16:J16"/>
    <mergeCell ref="L16:N16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43.01.02</vt:lpstr>
      <vt:lpstr>Практики</vt:lpstr>
      <vt:lpstr>'43.01.02'!_xlnm.Print_Area</vt:lpstr>
      <vt:lpstr>Практики!_xlnm.Print_Area</vt:lpstr>
      <vt:lpstr>Титул!_xlnm.Print_Area</vt:lpstr>
      <vt:lpstr>'43.01.02'!_xlnm.Print_Area_0</vt:lpstr>
      <vt:lpstr>Практики!_xlnm.Print_Area_0</vt:lpstr>
      <vt:lpstr>Титул!_xlnm.Print_Area_0</vt:lpstr>
      <vt:lpstr>'43.01.02'!_xlnm.Print_Area_0_0</vt:lpstr>
      <vt:lpstr>Практики!_xlnm.Print_Area_0_0</vt:lpstr>
      <vt:lpstr>Титул!_xlnm.Print_Area_0_0</vt:lpstr>
      <vt:lpstr>'43.01.02'!Excel_BuiltIn_Print_Area_2_1</vt:lpstr>
      <vt:lpstr>'43.01.02'!Область_печати</vt:lpstr>
      <vt:lpstr>Практики!Область_печати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2020-08-18T08:59:03Z</cp:lastPrinted>
  <dcterms:created xsi:type="dcterms:W3CDTF">2019-06-20T09:04:51Z</dcterms:created>
  <dcterms:modified xsi:type="dcterms:W3CDTF">2020-10-12T19:05:52Z</dcterms:modified>
</cp:coreProperties>
</file>