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asm\Downloads\пдлотявдлок\Новая папка\"/>
    </mc:Choice>
  </mc:AlternateContent>
  <bookViews>
    <workbookView xWindow="0" yWindow="0" windowWidth="28800" windowHeight="12330" tabRatio="690" activeTab="2"/>
  </bookViews>
  <sheets>
    <sheet name="Титул" sheetId="1" r:id="rId1"/>
    <sheet name="43.01.02" sheetId="2" r:id="rId2"/>
    <sheet name="Практики" sheetId="3" r:id="rId3"/>
  </sheets>
  <definedNames>
    <definedName name="__xlnm.Print_Area" localSheetId="1">'43.01.02'!$A$1:$P$68</definedName>
    <definedName name="__xlnm.Print_Area" localSheetId="2">Практики!$A$1:$D$95</definedName>
    <definedName name="__xlnm.Print_Area" localSheetId="0">Титул!$A$1:$BK$24</definedName>
    <definedName name="__xlnm.Print_Area_0" localSheetId="1">'43.01.02'!$A$1:$P$68</definedName>
    <definedName name="__xlnm.Print_Area_0" localSheetId="2">Практики!$A$1:$D$95</definedName>
    <definedName name="__xlnm.Print_Area_0" localSheetId="0">Титул!$A$1:$BK$24</definedName>
    <definedName name="__xlnm.Print_Area_0_0" localSheetId="1">'43.01.02'!$A$1:$P$68</definedName>
    <definedName name="__xlnm.Print_Area_0_0" localSheetId="2">Практики!$A$1:$D$95</definedName>
    <definedName name="__xlnm.Print_Area_0_0" localSheetId="0">Титул!$A$1:$BK$24</definedName>
    <definedName name="Excel_BuiltIn_Print_Area_2_1" localSheetId="1">'43.01.02'!$A$1:$O$68</definedName>
    <definedName name="Excel_BuiltIn_Print_Area_2_1">#N/A</definedName>
    <definedName name="Excel_BuiltIn_Print_Area_3_1" localSheetId="1">#N/A</definedName>
    <definedName name="Excel_BuiltIn_Print_Area_3_1">#N/A</definedName>
    <definedName name="_xlnm.Print_Area" localSheetId="1">'43.01.02'!$A$1:$P$68</definedName>
    <definedName name="_xlnm.Print_Area" localSheetId="2">Практики!$A$1:$D$92</definedName>
    <definedName name="_xlnm.Print_Area" localSheetId="0">Титул!$A$1:$BK$24</definedName>
  </definedNames>
  <calcPr calcId="162913" iterateDelta="1E-4"/>
</workbook>
</file>

<file path=xl/calcChain.xml><?xml version="1.0" encoding="utf-8"?>
<calcChain xmlns="http://schemas.openxmlformats.org/spreadsheetml/2006/main">
  <c r="H14" i="2" l="1"/>
  <c r="E14" i="2"/>
  <c r="F21" i="2"/>
  <c r="G21" i="2"/>
  <c r="BD17" i="1"/>
  <c r="F55" i="2"/>
  <c r="F54" i="2"/>
  <c r="F47" i="2"/>
  <c r="D47" i="2"/>
  <c r="D46" i="2"/>
  <c r="N57" i="2"/>
  <c r="L57" i="2"/>
  <c r="K57" i="2"/>
  <c r="J57" i="2"/>
  <c r="F39" i="2"/>
  <c r="G52" i="2"/>
  <c r="D53" i="2"/>
  <c r="D52" i="2"/>
  <c r="F51" i="2"/>
  <c r="G51" i="2"/>
  <c r="G50" i="2"/>
  <c r="H50" i="2"/>
  <c r="E50" i="2"/>
  <c r="E54" i="2"/>
  <c r="H54" i="2"/>
  <c r="I54" i="2"/>
  <c r="I46" i="2"/>
  <c r="F19" i="2"/>
  <c r="D19" i="2"/>
  <c r="H46" i="2"/>
  <c r="H42" i="2"/>
  <c r="H38" i="2"/>
  <c r="H37" i="2"/>
  <c r="E46" i="2"/>
  <c r="E38" i="2"/>
  <c r="F38" i="2"/>
  <c r="E42" i="2"/>
  <c r="H35" i="2"/>
  <c r="H28" i="2"/>
  <c r="E35" i="2"/>
  <c r="E28" i="2"/>
  <c r="BK15" i="1"/>
  <c r="BK16" i="1"/>
  <c r="BK14" i="1"/>
  <c r="BE17" i="1"/>
  <c r="BF17" i="1"/>
  <c r="BG17" i="1"/>
  <c r="BH17" i="1"/>
  <c r="BI17" i="1"/>
  <c r="BJ17" i="1"/>
  <c r="E26" i="2"/>
  <c r="H24" i="2"/>
  <c r="E11" i="2"/>
  <c r="E10" i="2"/>
  <c r="L56" i="2"/>
  <c r="L61" i="2"/>
  <c r="F25" i="2"/>
  <c r="D25" i="2"/>
  <c r="H26" i="2"/>
  <c r="H11" i="2"/>
  <c r="H10" i="2"/>
  <c r="H56" i="2"/>
  <c r="F12" i="2"/>
  <c r="F13" i="2"/>
  <c r="F15" i="2"/>
  <c r="D15" i="2"/>
  <c r="F16" i="2"/>
  <c r="D16" i="2"/>
  <c r="F17" i="2"/>
  <c r="D17" i="2"/>
  <c r="F18" i="2"/>
  <c r="D18" i="2"/>
  <c r="F20" i="2"/>
  <c r="D20" i="2"/>
  <c r="E22" i="2"/>
  <c r="H22" i="2"/>
  <c r="I22" i="2"/>
  <c r="I11" i="2"/>
  <c r="I10" i="2"/>
  <c r="F23" i="2"/>
  <c r="D23" i="2"/>
  <c r="I24" i="2"/>
  <c r="I26" i="2"/>
  <c r="F27" i="2"/>
  <c r="D27" i="2"/>
  <c r="I28" i="2"/>
  <c r="F29" i="2"/>
  <c r="G29" i="2"/>
  <c r="F30" i="2"/>
  <c r="G30" i="2"/>
  <c r="F31" i="2"/>
  <c r="D31" i="2"/>
  <c r="F32" i="2"/>
  <c r="D32" i="2"/>
  <c r="F33" i="2"/>
  <c r="D33" i="2"/>
  <c r="F34" i="2"/>
  <c r="D34" i="2"/>
  <c r="F36" i="2"/>
  <c r="F35" i="2"/>
  <c r="I38" i="2"/>
  <c r="I37" i="2"/>
  <c r="D40" i="2"/>
  <c r="D41" i="2"/>
  <c r="I42" i="2"/>
  <c r="F43" i="2"/>
  <c r="D44" i="2"/>
  <c r="D45" i="2"/>
  <c r="D48" i="2"/>
  <c r="G48" i="2"/>
  <c r="D49" i="2"/>
  <c r="J56" i="2"/>
  <c r="J61" i="2"/>
  <c r="K56" i="2"/>
  <c r="K61" i="2"/>
  <c r="M56" i="2"/>
  <c r="M61" i="2"/>
  <c r="N56" i="2"/>
  <c r="N61" i="2"/>
  <c r="O56" i="2"/>
  <c r="O61" i="2"/>
  <c r="M57" i="2"/>
  <c r="O57" i="2"/>
  <c r="G18" i="2"/>
  <c r="G39" i="2"/>
  <c r="G38" i="2"/>
  <c r="G37" i="2"/>
  <c r="D51" i="2"/>
  <c r="D50" i="2"/>
  <c r="D39" i="2"/>
  <c r="D38" i="2"/>
  <c r="D37" i="2"/>
  <c r="G31" i="2"/>
  <c r="G16" i="2"/>
  <c r="D12" i="2"/>
  <c r="D11" i="2"/>
  <c r="G15" i="2"/>
  <c r="G14" i="2"/>
  <c r="G33" i="2"/>
  <c r="G43" i="2"/>
  <c r="G42" i="2"/>
  <c r="G12" i="2"/>
  <c r="F50" i="2"/>
  <c r="G27" i="2"/>
  <c r="G26" i="2"/>
  <c r="D13" i="2"/>
  <c r="G20" i="2"/>
  <c r="BK17" i="1"/>
  <c r="F42" i="2"/>
  <c r="F37" i="2"/>
  <c r="D43" i="2"/>
  <c r="D42" i="2"/>
  <c r="F26" i="2"/>
  <c r="D26" i="2"/>
  <c r="G19" i="2"/>
  <c r="G47" i="2"/>
  <c r="G46" i="2"/>
  <c r="F46" i="2"/>
  <c r="G17" i="2"/>
  <c r="G36" i="2"/>
  <c r="G35" i="2"/>
  <c r="D36" i="2"/>
  <c r="D35" i="2"/>
  <c r="G13" i="2"/>
  <c r="G11" i="2"/>
  <c r="F11" i="2"/>
  <c r="F14" i="2"/>
  <c r="E37" i="2"/>
  <c r="D29" i="2"/>
  <c r="I56" i="2"/>
  <c r="E56" i="2"/>
  <c r="D30" i="2"/>
  <c r="D28" i="2"/>
  <c r="D21" i="2"/>
  <c r="D14" i="2"/>
  <c r="D10" i="2"/>
  <c r="G23" i="2"/>
  <c r="G22" i="2"/>
  <c r="G10" i="2"/>
  <c r="F22" i="2"/>
  <c r="D22" i="2"/>
  <c r="D55" i="2"/>
  <c r="D54" i="2"/>
  <c r="G25" i="2"/>
  <c r="G24" i="2"/>
  <c r="G32" i="2"/>
  <c r="F24" i="2"/>
  <c r="F28" i="2"/>
  <c r="G34" i="2"/>
  <c r="G28" i="2"/>
  <c r="G55" i="2"/>
  <c r="G54" i="2"/>
  <c r="G56" i="2"/>
  <c r="F10" i="2"/>
  <c r="F56" i="2"/>
  <c r="D56" i="2"/>
</calcChain>
</file>

<file path=xl/sharedStrings.xml><?xml version="1.0" encoding="utf-8"?>
<sst xmlns="http://schemas.openxmlformats.org/spreadsheetml/2006/main" count="334" uniqueCount="232">
  <si>
    <t>1. Г Р А Ф И К   У Ч Е Б Н О Г О   П Р О Ц Е С С А</t>
  </si>
  <si>
    <t>2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</si>
  <si>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</si>
  <si>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</si>
  <si>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</si>
  <si>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</si>
  <si>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</si>
  <si>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</si>
  <si>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</si>
  <si>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</si>
  <si>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</si>
  <si>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</si>
  <si>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</si>
  <si>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</si>
  <si>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</si>
  <si>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Обучение по</t>
  </si>
  <si>
    <t>Учебная</t>
  </si>
  <si>
    <t>Производственная практика</t>
  </si>
  <si>
    <t>Промежу-</t>
  </si>
  <si>
    <t>Государственная</t>
  </si>
  <si>
    <t>Кани-</t>
  </si>
  <si>
    <t>Всего</t>
  </si>
  <si>
    <t>дисциплинам и</t>
  </si>
  <si>
    <t>практика</t>
  </si>
  <si>
    <t>по профилю</t>
  </si>
  <si>
    <t>точная</t>
  </si>
  <si>
    <t>итоговая</t>
  </si>
  <si>
    <t>кулы</t>
  </si>
  <si>
    <t>междисциплинарным</t>
  </si>
  <si>
    <t>специальности</t>
  </si>
  <si>
    <t>аттестация</t>
  </si>
  <si>
    <t>курсам</t>
  </si>
  <si>
    <t>: :</t>
  </si>
  <si>
    <t>=</t>
  </si>
  <si>
    <t>I курс</t>
  </si>
  <si>
    <t>II курс</t>
  </si>
  <si>
    <t>III курс</t>
  </si>
  <si>
    <t>III</t>
  </si>
  <si>
    <t>+</t>
  </si>
  <si>
    <t>Итого:</t>
  </si>
  <si>
    <t>3. ПЛАН УЧЕБНОГО ПРОЦЕССА</t>
  </si>
  <si>
    <t>Формы промежуточной                       аттестации</t>
  </si>
  <si>
    <t>Учебная нагрузка обучающихся (час.)</t>
  </si>
  <si>
    <t>Распределение обязательной (аудиторной) нагрузки</t>
  </si>
  <si>
    <t>Максимальная</t>
  </si>
  <si>
    <t>Самостоятельная работа</t>
  </si>
  <si>
    <t>Обязательная аудиторная</t>
  </si>
  <si>
    <t>по курсам и семестрам (часов в семестр)</t>
  </si>
  <si>
    <t>Наименование циклов, дисциплин,</t>
  </si>
  <si>
    <t>всего занятий</t>
  </si>
  <si>
    <t>в том числе</t>
  </si>
  <si>
    <t>1 курс</t>
  </si>
  <si>
    <t>2 курс</t>
  </si>
  <si>
    <t>3 курс</t>
  </si>
  <si>
    <t>профессиональных модулей, МДК,</t>
  </si>
  <si>
    <t>лекций</t>
  </si>
  <si>
    <t>практических занятий, семинаров и индивидуальных проектов</t>
  </si>
  <si>
    <t>курсовых работ (проектов)</t>
  </si>
  <si>
    <t>Индекс</t>
  </si>
  <si>
    <t>практик</t>
  </si>
  <si>
    <t>сем</t>
  </si>
  <si>
    <t>нед</t>
  </si>
  <si>
    <t>О.00</t>
  </si>
  <si>
    <t>ОБЩЕОБРАЗОВАТЕЛЬНЫЙ ЦИКЛ</t>
  </si>
  <si>
    <t>Общие профильные дисциплины</t>
  </si>
  <si>
    <t>ОУД.01</t>
  </si>
  <si>
    <t>Общие базовые дисциплины</t>
  </si>
  <si>
    <t>ОУД.02</t>
  </si>
  <si>
    <t>Русский язык</t>
  </si>
  <si>
    <t>ОУД.03</t>
  </si>
  <si>
    <t>Литература</t>
  </si>
  <si>
    <t>ОУД.04</t>
  </si>
  <si>
    <t>Иностранный язык</t>
  </si>
  <si>
    <t>ОУД.05</t>
  </si>
  <si>
    <t>История</t>
  </si>
  <si>
    <t>ОУД.06</t>
  </si>
  <si>
    <t>Физическая культура</t>
  </si>
  <si>
    <t>Основы безопасности жизнедеятельности</t>
  </si>
  <si>
    <t>-, ДЗ</t>
  </si>
  <si>
    <t>Профильные дисциплины по выбору обучающихся из обязательных предметных областей</t>
  </si>
  <si>
    <t>Информатика</t>
  </si>
  <si>
    <t>Базовые  дисциплины по выбору  обучающихся из обязательных предметных областей</t>
  </si>
  <si>
    <t>ДЗ</t>
  </si>
  <si>
    <t>Вариативная часть</t>
  </si>
  <si>
    <t>ОП.00</t>
  </si>
  <si>
    <t>Общепрофессиональный цикл</t>
  </si>
  <si>
    <t>ОП.01</t>
  </si>
  <si>
    <t>ОП.02</t>
  </si>
  <si>
    <t>ОП.03</t>
  </si>
  <si>
    <t>ОП.04</t>
  </si>
  <si>
    <t>ОП.05</t>
  </si>
  <si>
    <t>ОП.06</t>
  </si>
  <si>
    <t>ОП.07</t>
  </si>
  <si>
    <t>Безопасность жизнедеятельности</t>
  </si>
  <si>
    <t>ПМ.00</t>
  </si>
  <si>
    <t>Профессиональный цикл</t>
  </si>
  <si>
    <t>ПМ.01</t>
  </si>
  <si>
    <t>МДК.01.01</t>
  </si>
  <si>
    <t>УП.01</t>
  </si>
  <si>
    <t>Учебная практика</t>
  </si>
  <si>
    <t>ПП.01</t>
  </si>
  <si>
    <t xml:space="preserve">Производственная практика </t>
  </si>
  <si>
    <t>З</t>
  </si>
  <si>
    <t>144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</si>
  <si>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</si>
  <si>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</si>
  <si>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</si>
  <si>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</si>
  <si>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</si>
  <si>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</si>
  <si>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</si>
  <si>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</si>
  <si>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180</t>
  </si>
  <si>
    <t>Всего:</t>
  </si>
  <si>
    <t>ГИА</t>
  </si>
  <si>
    <t>Государственная итоговая аттестация</t>
  </si>
  <si>
    <t>дисциплин и МДК</t>
  </si>
  <si>
    <t>учебной практики</t>
  </si>
  <si>
    <t>Государственная итоговая аттестация (ГИА)</t>
  </si>
  <si>
    <t>производственной практики</t>
  </si>
  <si>
    <t>экзаменов</t>
  </si>
  <si>
    <t>дифференцирован ных зачетов</t>
  </si>
  <si>
    <t>зачетов</t>
  </si>
  <si>
    <t>4. Перечень лабораторий, кабинетов, мастерских</t>
  </si>
  <si>
    <t>№</t>
  </si>
  <si>
    <t>Наименование</t>
  </si>
  <si>
    <t>5 Пояснения к учебному плану</t>
  </si>
  <si>
    <t>Кабинеты:</t>
  </si>
  <si>
    <t xml:space="preserve">5.1 Нормативная база реализации ООП </t>
  </si>
  <si>
    <t>5.2 Организация учебного процесса и режим занятий</t>
  </si>
  <si>
    <t>5.3 Общеобразовательный цикл</t>
  </si>
  <si>
    <t>Мастерские</t>
  </si>
  <si>
    <t>Спортивный комплекс</t>
  </si>
  <si>
    <t>Спортивный зал</t>
  </si>
  <si>
    <t>5.4 Формирование вариативной части ООП</t>
  </si>
  <si>
    <t>Стрелковый тир</t>
  </si>
  <si>
    <t>Актовый зал</t>
  </si>
  <si>
    <t>5.5 Порядок проведения учебной и производственной практики</t>
  </si>
  <si>
    <t xml:space="preserve">Учебная и производственная практика проводятся концентрированно в рамках профессиональных модулей.
</t>
  </si>
  <si>
    <t>5.6 Порядок аттестации обучающихся</t>
  </si>
  <si>
    <t>5.6.1 Формы проведения текущего контроля и промежуточной аттестации</t>
  </si>
  <si>
    <t>5.6.2 Формы государственной итоговой аттестации</t>
  </si>
  <si>
    <t>С о г л а с о в а н о:</t>
  </si>
  <si>
    <t>Обществознание (вкл. экономику и право)</t>
  </si>
  <si>
    <t>ФК.00</t>
  </si>
  <si>
    <t>ФК.01</t>
  </si>
  <si>
    <t>1.1. ГИА проводится в форме защиты выпускной квалификационной работы на 42-43 неделе 6 семестра</t>
  </si>
  <si>
    <t>ОУД.08</t>
  </si>
  <si>
    <t>ОУД.09</t>
  </si>
  <si>
    <t>ОУД.10</t>
  </si>
  <si>
    <t>ОУД.11</t>
  </si>
  <si>
    <t>ОУД.12</t>
  </si>
  <si>
    <t>пред-</t>
  </si>
  <si>
    <t>дипломная</t>
  </si>
  <si>
    <t>-, ДЗ, ДЗ</t>
  </si>
  <si>
    <t>Э(П), Э(П), Э(П)</t>
  </si>
  <si>
    <t>Э (У)</t>
  </si>
  <si>
    <t xml:space="preserve"> </t>
  </si>
  <si>
    <t xml:space="preserve">Объем времени вариативной части ООП составляет: всего -  414 (276) часа, по общеобразовательному циклу - 270 (180) час,  по учебному циклу ППКРС - 216 (144) часов. Эти часы использованы на увеличение объема времени, отведенного на освоение обязательной части ООП, а также  предметов и дисциплин, введенных в учебный план в учетом потребности специалистов данного профиля в освоении дополнительных профессиональных компетенций, и в соответствии с потребностями регионального рынка труда.  </t>
  </si>
  <si>
    <t xml:space="preserve">Залы </t>
  </si>
  <si>
    <t>Библиотека, читальный зал с выходом в Интернет</t>
  </si>
  <si>
    <t xml:space="preserve">
</t>
  </si>
  <si>
    <t>Формы и порядок проведения текущего контроля и промежуточной аттестации определяются Положением о текущем контроле и промежуточной аттестации,утвержденным директором коллледжа, также отражаются в программах учебных дисциплин и профессиональных модулей. Система оценок – пятибалльная, уровень подготовки студента определяется оценками 5 (отлично), 4 (хорошо), 3 (удовлетворительно), 2 (неудовлетворительно). 
Формами промежуточной аттестации являются: зачет, дифференцированный зачет, экзамен, квалификационный экзамен. Зачеты, дифференцированные зачеты и проводятся за счет часов, отведенных на изучение дисциплин и междисциплинарных курсов. кзамен (квалификационный) проверяет готовность обучающегося к выполнению указанного вида профессиональной деятельности, по итогам экзамена (квалификационного) выносится решение: «вид профессиональной деятельности освоен/не освоен». Экзамен (квалификационный) проводится в последнем семестре освоения программы профессионального модуля и представляет собой форму независимой оценки результатов обучения с участием работодателей. Условием допуска к экзамену (квалификационному) является успешное освоение обучающимися всех элементов программы профессионального модуля – МДК и предусмотренных практик.</t>
  </si>
  <si>
    <t>Формы и порядок проведения государственной итоговой аттестации определяются Положением о ГИА, утвержденным директором колледжа.
Государственная итоговая аттестация проводится в форме защиты выпускной квалификационной работы.</t>
  </si>
  <si>
    <t>Заместитель директора</t>
  </si>
  <si>
    <t>Ж.А. Горячева</t>
  </si>
  <si>
    <t>Математика</t>
  </si>
  <si>
    <t>К.00</t>
  </si>
  <si>
    <t>Консультации</t>
  </si>
  <si>
    <t>Астрономия</t>
  </si>
  <si>
    <t>ОУД.07</t>
  </si>
  <si>
    <t>Родная литература</t>
  </si>
  <si>
    <t>1З/2ДЗ/-/1Экв</t>
  </si>
  <si>
    <t>100 час</t>
  </si>
  <si>
    <t>2 нед</t>
  </si>
  <si>
    <t>Экономические и правовые основы профессиональной деятельности</t>
  </si>
  <si>
    <t>Основы культуры профессионального общения</t>
  </si>
  <si>
    <t>Санитария и гигиена</t>
  </si>
  <si>
    <t>Основы физиологии кожи и волос</t>
  </si>
  <si>
    <t>Специальный рисунок</t>
  </si>
  <si>
    <t>Выполнение стрижек и укладок волос</t>
  </si>
  <si>
    <t>Стрижки и укладки волос</t>
  </si>
  <si>
    <t>Химическая завивка волос</t>
  </si>
  <si>
    <t>Окрашивание волос</t>
  </si>
  <si>
    <t>Выполнение химической завивки волос</t>
  </si>
  <si>
    <t>Выполнение окрашивания волос</t>
  </si>
  <si>
    <t>ПМ.04</t>
  </si>
  <si>
    <t>МДК.04.01</t>
  </si>
  <si>
    <t>УП.04</t>
  </si>
  <si>
    <t>ПП.04</t>
  </si>
  <si>
    <t>Оформление причесок</t>
  </si>
  <si>
    <t>Искусство прически</t>
  </si>
  <si>
    <t>Технология постижерных работ</t>
  </si>
  <si>
    <t>2019 - 2022 г.г.</t>
  </si>
  <si>
    <t>216</t>
  </si>
  <si>
    <t>Медико-биологических дисциплин</t>
  </si>
  <si>
    <t>Специального рисунка</t>
  </si>
  <si>
    <t>Безопасности жизнедеятельности</t>
  </si>
  <si>
    <t>Парикмахерская-мастерская</t>
  </si>
  <si>
    <t>234</t>
  </si>
  <si>
    <t>72</t>
  </si>
  <si>
    <t>162</t>
  </si>
  <si>
    <t>З, ДЗ, ДЗ</t>
  </si>
  <si>
    <t>1З/3ДЗ/-/1Экв</t>
  </si>
  <si>
    <t>1З/1ДЗ/1Э/1Экв</t>
  </si>
  <si>
    <t>Учебный процесс в колледже организован по шестидневной учебной неделе, учебные занятия сгруппированы парами.
Максимальный объем учебной нагрузки обучающихся составляет 54 академических часа в неделю, объем аудиторной учебной нагрузки обучающихся составляет 36 академических часов в неделю.
Время и сроки проведения учебной, производственной и преддипломной практики, промежуточной аттестации и каникул определены календарным учебным графиком.</t>
  </si>
  <si>
    <t>Введение в профессию</t>
  </si>
  <si>
    <t>Открытый стадион широкого профиля с элементами полосы препятствий</t>
  </si>
  <si>
    <t>Настоящий учебный план основной профессиональной образовательной программы подготовки квалифицированных рабочих и служащих по профессии 43.01.02 Парикмахер разработан на основе Федерального государственного образовательного стандарта по специальности среднего профессионального образования (далее – СПО), утвержденного приказом Министерства образования и науки Российской Федерации от 02.08.2013 № 730 и на основе федерального государственного стандарта среднего общего образования, реализуемого в пределах образовательной программы с учетом технического профиля получаемого профессионального образования.</t>
  </si>
  <si>
    <t>ОУД.15 Введение в профессию - 114</t>
  </si>
  <si>
    <t>ОУД.08 Информатика - 156</t>
  </si>
  <si>
    <t>ОП.07 Безопасность жизнедеятельности - 10</t>
  </si>
  <si>
    <t>ОП.08 Технология постижерных работ - 56</t>
  </si>
  <si>
    <t>ПМ.01. Выполнение стрижек и укладок волос - 58</t>
  </si>
  <si>
    <r>
      <rPr>
        <b/>
        <sz val="10"/>
        <color indexed="8"/>
        <rFont val="Times New Roman"/>
        <family val="1"/>
        <charset val="204"/>
      </rPr>
      <t>Физическая культура</t>
    </r>
    <r>
      <rPr>
        <sz val="10"/>
        <color indexed="8"/>
        <rFont val="Times New Roman"/>
        <family val="1"/>
        <charset val="204"/>
      </rPr>
      <t xml:space="preserve"> - 5</t>
    </r>
  </si>
  <si>
    <t>ОП.05 Специальный рисунок - 15</t>
  </si>
  <si>
    <t xml:space="preserve">Получение среднего общего образования в пределах программы подготовки специалистов среднего звена по профессии 43.01.02 Парикмахер реализуется в соответствии с приказом Минобрнауки России от 02.08.2013 №730 «Об утверждении федерального государственного стандарта среднего общего образования» (ред. от 29.06.2017)  и письма Минобнауки Россииот 19.12.2014 года № 06-1225 «О направлении рекомендаций по организации получения среднего общего образования на базе основного общего образования с учетом ФГОС и получаемой профессии  среднего профессионального образования».
Нормативный срок освоения ООП СПО при очной форме обучения образования для лиц, обучающихся на базе основного общего образования с получением среднего общего образования, увеличен на 82 недели из расчета: теоретическое обучение (при обязательной учебной нагрузке 36 часов в неделю) – 57 нед., промежуточная аттестация – 3 нед., каникулярное время – 22 нед. Учебное время, отведенное на теоретическое обучение в объеме 2052 часа., распределено на изучение общеобразовательных дисциплин: общих и профильных базовых дисциплин, базовых и профильных учебных дисциплин по выбору обучающегося из обязательных предметных областей, в соответствии с примерной структурой и содержанием общеобразовательного цикла основной профессиональной образовательной программы среднего профессионального образования на базе основного общего образования с получением среднего общего образования с учетом требований ФГОС и профиля профессионального образования. 
Качество освоения программ учебных дисциплин общеобразовательного цикла ООП СПО оценивается в процессе текущего контроля и промежуточной аттестации. Текущий контроль проводится в пределах учебного времени, отведенного на освоение соответствующих учебных дисциплин, как традиционными, так и инновационными методами, включая компьютерные технологии. Промежуточная аттестация проводится в форме дифференцированных зачетов и экзаменов: дифференцированные зачеты – за счет времени, отведенного на общеобразовательную дисциплину, экзамены – за счет времени, выделенного ФГОС СПО. Экзамены проходят по русскому языку, математике, информатике в письменной форме. </t>
  </si>
  <si>
    <t xml:space="preserve">    • МДК.05.02 Распределенные информационно-вычислительные сети</t>
  </si>
  <si>
    <t xml:space="preserve">    • МДК.05.03 Веб-программирование</t>
  </si>
  <si>
    <t>1З/ 13ДЗ/ 9Э/ -</t>
  </si>
  <si>
    <t>ОБЩЕПРОФЕССИОНАЛЬНЫЙ ЦИКЛ</t>
  </si>
  <si>
    <t>ПРОФЕССИОНАЛЬНЫЙ ЦИКЛ</t>
  </si>
  <si>
    <t>-/7ДЗ/-/-/-</t>
  </si>
  <si>
    <t>КДЗ</t>
  </si>
  <si>
    <t>-, КДЗ</t>
  </si>
  <si>
    <t>- , КДЗ</t>
  </si>
  <si>
    <t>ДЗ,КДЗ</t>
  </si>
  <si>
    <t>4З/9ДЗ/1Э/4Экв</t>
  </si>
  <si>
    <t>-/ -/ 6Э/ -</t>
  </si>
  <si>
    <t>1З/ 11ДЗ/ -/ -</t>
  </si>
  <si>
    <t>-/ -/ 3Э/ -</t>
  </si>
  <si>
    <t>-/ 1ДЗ/ -/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</si>
</sst>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"/>
    <numFmt numFmtId="177" formatCode="0.0"/>
  </numFmts>
  <fonts count="42" x14ac:knownFonts="1">
    <font>
      <sz val="11"/>
      <color indexed="8"/>
      <name val="Arial Cyr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indexed="8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b/>
      <i/>
      <sz val="12"/>
      <color indexed="8"/>
      <name val="Times New Roman Cyr"/>
      <family val="1"/>
      <charset val="204"/>
    </font>
    <font>
      <b/>
      <sz val="8"/>
      <color indexed="8"/>
      <name val="Times New Roman Cyr"/>
      <family val="1"/>
      <charset val="204"/>
    </font>
    <font>
      <sz val="8"/>
      <color indexed="8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8"/>
      <color indexed="14"/>
      <name val="Times New Roman Cyr"/>
      <family val="1"/>
      <charset val="204"/>
    </font>
    <font>
      <sz val="7"/>
      <color indexed="8"/>
      <name val="Times New Roman Cyr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8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 Cyr"/>
      <family val="1"/>
      <charset val="204"/>
    </font>
    <font>
      <sz val="8"/>
      <color indexed="10"/>
      <name val="Times New Roman Cyr"/>
      <family val="1"/>
      <charset val="204"/>
    </font>
    <font>
      <b/>
      <sz val="10"/>
      <color indexed="15"/>
      <name val="Times New Roman Cyr"/>
      <family val="1"/>
      <charset val="204"/>
    </font>
    <font>
      <sz val="8"/>
      <color indexed="15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color indexed="8"/>
      <name val="Times New Roman Cyr"/>
      <family val="1"/>
      <charset val="204"/>
    </font>
    <font>
      <sz val="11"/>
      <color indexed="8"/>
      <name val="Arial Cyr"/>
      <family val="2"/>
      <charset val="204"/>
    </font>
    <font>
      <sz val="10"/>
      <name val="Times New Roman Cyr"/>
      <charset val="204"/>
    </font>
    <font>
      <b/>
      <sz val="11"/>
      <color indexed="8"/>
      <name val="Arial Cyr"/>
      <charset val="204"/>
    </font>
    <font>
      <b/>
      <sz val="8"/>
      <color indexed="8"/>
      <name val="Times New Roman Cyr"/>
      <charset val="204"/>
    </font>
    <font>
      <b/>
      <sz val="11"/>
      <color indexed="8"/>
      <name val="Times New Roman Cyr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2" fillId="0" borderId="0"/>
  </cellStyleXfs>
  <cellXfs count="31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8" xfId="0" applyFont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" fillId="0" borderId="19" xfId="0" applyFont="1" applyBorder="1"/>
    <xf numFmtId="0" fontId="10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shrinkToFit="1"/>
    </xf>
    <xf numFmtId="0" fontId="7" fillId="0" borderId="24" xfId="0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0" fontId="6" fillId="0" borderId="25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0" fontId="6" fillId="0" borderId="26" xfId="0" applyFont="1" applyBorder="1" applyAlignment="1">
      <alignment horizontal="center" shrinkToFit="1"/>
    </xf>
    <xf numFmtId="0" fontId="6" fillId="0" borderId="27" xfId="0" applyFont="1" applyBorder="1" applyAlignment="1">
      <alignment horizontal="center" shrinkToFit="1"/>
    </xf>
    <xf numFmtId="0" fontId="6" fillId="0" borderId="28" xfId="0" applyFont="1" applyBorder="1" applyAlignment="1">
      <alignment horizontal="center" shrinkToFit="1"/>
    </xf>
    <xf numFmtId="0" fontId="6" fillId="0" borderId="29" xfId="0" applyFont="1" applyBorder="1" applyAlignment="1">
      <alignment horizontal="center" shrinkToFit="1"/>
    </xf>
    <xf numFmtId="0" fontId="13" fillId="0" borderId="30" xfId="0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31" xfId="0" applyFont="1" applyBorder="1" applyAlignment="1">
      <alignment shrinkToFit="1"/>
    </xf>
    <xf numFmtId="0" fontId="6" fillId="0" borderId="25" xfId="0" applyFont="1" applyBorder="1" applyAlignment="1">
      <alignment shrinkToFit="1"/>
    </xf>
    <xf numFmtId="2" fontId="6" fillId="0" borderId="25" xfId="0" applyNumberFormat="1" applyFont="1" applyBorder="1" applyAlignment="1">
      <alignment shrinkToFit="1"/>
    </xf>
    <xf numFmtId="49" fontId="6" fillId="0" borderId="25" xfId="0" applyNumberFormat="1" applyFont="1" applyBorder="1" applyAlignment="1">
      <alignment shrinkToFit="1"/>
    </xf>
    <xf numFmtId="0" fontId="3" fillId="0" borderId="25" xfId="0" applyFont="1" applyBorder="1" applyAlignment="1">
      <alignment shrinkToFit="1"/>
    </xf>
    <xf numFmtId="0" fontId="15" fillId="0" borderId="25" xfId="0" applyFont="1" applyBorder="1" applyAlignment="1">
      <alignment horizontal="center" shrinkToFit="1"/>
    </xf>
    <xf numFmtId="0" fontId="15" fillId="0" borderId="25" xfId="0" applyFont="1" applyBorder="1" applyAlignment="1">
      <alignment shrinkToFit="1"/>
    </xf>
    <xf numFmtId="0" fontId="6" fillId="0" borderId="33" xfId="0" applyFont="1" applyBorder="1" applyAlignment="1">
      <alignment horizontal="center" shrinkToFit="1"/>
    </xf>
    <xf numFmtId="0" fontId="6" fillId="0" borderId="34" xfId="0" applyFont="1" applyBorder="1" applyAlignment="1">
      <alignment horizontal="center"/>
    </xf>
    <xf numFmtId="0" fontId="6" fillId="0" borderId="15" xfId="0" applyFont="1" applyBorder="1" applyAlignment="1">
      <alignment shrinkToFit="1"/>
    </xf>
    <xf numFmtId="0" fontId="6" fillId="0" borderId="16" xfId="0" applyFont="1" applyBorder="1" applyAlignment="1">
      <alignment shrinkToFit="1"/>
    </xf>
    <xf numFmtId="2" fontId="6" fillId="0" borderId="16" xfId="0" applyNumberFormat="1" applyFont="1" applyBorder="1" applyAlignment="1">
      <alignment shrinkToFit="1"/>
    </xf>
    <xf numFmtId="0" fontId="6" fillId="0" borderId="16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6" fillId="0" borderId="3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shrinkToFit="1"/>
    </xf>
    <xf numFmtId="0" fontId="6" fillId="0" borderId="0" xfId="0" applyFont="1" applyBorder="1" applyAlignment="1">
      <alignment horizontal="left"/>
    </xf>
    <xf numFmtId="1" fontId="6" fillId="0" borderId="36" xfId="0" applyNumberFormat="1" applyFont="1" applyBorder="1" applyAlignment="1">
      <alignment horizontal="center"/>
    </xf>
    <xf numFmtId="1" fontId="6" fillId="0" borderId="37" xfId="0" applyNumberFormat="1" applyFont="1" applyBorder="1" applyAlignment="1">
      <alignment horizontal="center"/>
    </xf>
    <xf numFmtId="0" fontId="20" fillId="0" borderId="0" xfId="1" applyFont="1"/>
    <xf numFmtId="0" fontId="21" fillId="0" borderId="0" xfId="1" applyFont="1" applyBorder="1" applyAlignment="1">
      <alignment horizontal="center" vertical="center"/>
    </xf>
    <xf numFmtId="0" fontId="22" fillId="0" borderId="25" xfId="1" applyFont="1" applyBorder="1" applyAlignment="1">
      <alignment horizontal="center" vertical="center"/>
    </xf>
    <xf numFmtId="0" fontId="20" fillId="0" borderId="0" xfId="1" applyFont="1" applyAlignment="1">
      <alignment horizontal="center"/>
    </xf>
    <xf numFmtId="0" fontId="19" fillId="0" borderId="8" xfId="1" applyFont="1" applyBorder="1"/>
    <xf numFmtId="0" fontId="21" fillId="0" borderId="0" xfId="1" applyFont="1" applyAlignment="1">
      <alignment horizontal="center"/>
    </xf>
    <xf numFmtId="0" fontId="21" fillId="0" borderId="38" xfId="1" applyFont="1" applyBorder="1" applyAlignment="1">
      <alignment horizontal="center"/>
    </xf>
    <xf numFmtId="0" fontId="21" fillId="0" borderId="8" xfId="1" applyFont="1" applyBorder="1" applyAlignment="1">
      <alignment horizontal="left" vertical="center"/>
    </xf>
    <xf numFmtId="0" fontId="21" fillId="0" borderId="39" xfId="1" applyFont="1" applyBorder="1" applyAlignment="1">
      <alignment horizontal="center"/>
    </xf>
    <xf numFmtId="0" fontId="21" fillId="0" borderId="8" xfId="1" applyFont="1" applyBorder="1" applyAlignment="1">
      <alignment horizontal="center" vertical="center"/>
    </xf>
    <xf numFmtId="0" fontId="21" fillId="0" borderId="26" xfId="1" applyFont="1" applyBorder="1" applyAlignment="1">
      <alignment horizontal="center"/>
    </xf>
    <xf numFmtId="0" fontId="21" fillId="0" borderId="0" xfId="1" applyFont="1"/>
    <xf numFmtId="0" fontId="21" fillId="0" borderId="8" xfId="1" applyFont="1" applyBorder="1" applyAlignment="1">
      <alignment horizontal="center"/>
    </xf>
    <xf numFmtId="0" fontId="21" fillId="0" borderId="25" xfId="1" applyFont="1" applyBorder="1" applyAlignment="1">
      <alignment horizontal="center"/>
    </xf>
    <xf numFmtId="1" fontId="22" fillId="0" borderId="13" xfId="1" applyNumberFormat="1" applyFont="1" applyBorder="1" applyAlignment="1" applyProtection="1">
      <alignment horizontal="left"/>
      <protection locked="0"/>
    </xf>
    <xf numFmtId="1" fontId="22" fillId="0" borderId="13" xfId="1" applyNumberFormat="1" applyFont="1" applyBorder="1" applyAlignment="1" applyProtection="1">
      <alignment wrapText="1"/>
      <protection locked="0"/>
    </xf>
    <xf numFmtId="49" fontId="22" fillId="0" borderId="25" xfId="1" applyNumberFormat="1" applyFont="1" applyBorder="1" applyAlignment="1" applyProtection="1">
      <alignment horizontal="center" vertical="center"/>
      <protection locked="0"/>
    </xf>
    <xf numFmtId="1" fontId="22" fillId="0" borderId="25" xfId="1" applyNumberFormat="1" applyFont="1" applyBorder="1" applyAlignment="1">
      <alignment horizontal="center" vertical="center"/>
    </xf>
    <xf numFmtId="0" fontId="21" fillId="0" borderId="25" xfId="1" applyFont="1" applyBorder="1" applyAlignment="1" applyProtection="1">
      <alignment horizontal="center" vertical="center"/>
      <protection locked="0"/>
    </xf>
    <xf numFmtId="1" fontId="22" fillId="0" borderId="25" xfId="1" applyNumberFormat="1" applyFont="1" applyBorder="1" applyAlignment="1" applyProtection="1">
      <alignment horizontal="left"/>
      <protection locked="0"/>
    </xf>
    <xf numFmtId="1" fontId="22" fillId="0" borderId="25" xfId="1" applyNumberFormat="1" applyFont="1" applyBorder="1" applyAlignment="1" applyProtection="1">
      <alignment wrapText="1"/>
      <protection locked="0"/>
    </xf>
    <xf numFmtId="1" fontId="22" fillId="2" borderId="25" xfId="1" applyNumberFormat="1" applyFont="1" applyFill="1" applyBorder="1" applyAlignment="1">
      <alignment horizontal="center" vertical="center"/>
    </xf>
    <xf numFmtId="1" fontId="21" fillId="0" borderId="25" xfId="1" applyNumberFormat="1" applyFont="1" applyBorder="1" applyAlignment="1" applyProtection="1">
      <alignment horizontal="center" vertical="center"/>
      <protection locked="0"/>
    </xf>
    <xf numFmtId="1" fontId="21" fillId="0" borderId="25" xfId="1" applyNumberFormat="1" applyFont="1" applyBorder="1" applyAlignment="1" applyProtection="1">
      <alignment horizontal="left"/>
      <protection locked="0"/>
    </xf>
    <xf numFmtId="1" fontId="21" fillId="0" borderId="40" xfId="1" applyNumberFormat="1" applyFont="1" applyBorder="1" applyAlignment="1" applyProtection="1">
      <alignment wrapText="1"/>
      <protection locked="0"/>
    </xf>
    <xf numFmtId="49" fontId="21" fillId="0" borderId="25" xfId="1" applyNumberFormat="1" applyFont="1" applyBorder="1" applyAlignment="1" applyProtection="1">
      <alignment horizontal="center" vertical="center"/>
      <protection locked="0"/>
    </xf>
    <xf numFmtId="1" fontId="21" fillId="2" borderId="25" xfId="1" applyNumberFormat="1" applyFont="1" applyFill="1" applyBorder="1" applyAlignment="1">
      <alignment horizontal="center" vertical="center"/>
    </xf>
    <xf numFmtId="0" fontId="21" fillId="0" borderId="25" xfId="1" applyFont="1" applyBorder="1" applyAlignment="1">
      <alignment horizontal="center" vertical="center"/>
    </xf>
    <xf numFmtId="1" fontId="22" fillId="0" borderId="40" xfId="1" applyNumberFormat="1" applyFont="1" applyBorder="1" applyAlignment="1" applyProtection="1">
      <alignment wrapText="1"/>
      <protection locked="0"/>
    </xf>
    <xf numFmtId="0" fontId="22" fillId="0" borderId="25" xfId="1" applyFont="1" applyBorder="1" applyAlignment="1" applyProtection="1">
      <alignment horizontal="center" vertical="center"/>
      <protection locked="0"/>
    </xf>
    <xf numFmtId="0" fontId="24" fillId="0" borderId="25" xfId="1" applyFont="1" applyBorder="1" applyAlignment="1" applyProtection="1">
      <alignment vertical="top" wrapText="1"/>
      <protection locked="0"/>
    </xf>
    <xf numFmtId="0" fontId="20" fillId="0" borderId="0" xfId="1" applyFont="1" applyAlignment="1">
      <alignment horizontal="center" vertical="center"/>
    </xf>
    <xf numFmtId="0" fontId="23" fillId="0" borderId="25" xfId="1" applyFont="1" applyBorder="1" applyAlignment="1" applyProtection="1">
      <alignment vertical="top" wrapText="1"/>
      <protection locked="0"/>
    </xf>
    <xf numFmtId="0" fontId="23" fillId="2" borderId="25" xfId="1" applyFont="1" applyFill="1" applyBorder="1" applyProtection="1">
      <protection locked="0"/>
    </xf>
    <xf numFmtId="1" fontId="23" fillId="0" borderId="25" xfId="1" applyNumberFormat="1" applyFont="1" applyBorder="1" applyAlignment="1" applyProtection="1">
      <alignment horizontal="center" vertical="center" wrapText="1"/>
      <protection locked="0"/>
    </xf>
    <xf numFmtId="0" fontId="20" fillId="0" borderId="0" xfId="1" applyFont="1" applyAlignment="1">
      <alignment vertical="top"/>
    </xf>
    <xf numFmtId="1" fontId="21" fillId="0" borderId="25" xfId="1" applyNumberFormat="1" applyFont="1" applyBorder="1" applyAlignment="1">
      <alignment horizontal="center" vertical="center"/>
    </xf>
    <xf numFmtId="1" fontId="24" fillId="0" borderId="25" xfId="1" applyNumberFormat="1" applyFont="1" applyBorder="1" applyAlignment="1" applyProtection="1">
      <alignment horizontal="center" vertical="center" wrapText="1"/>
      <protection locked="0"/>
    </xf>
    <xf numFmtId="0" fontId="25" fillId="0" borderId="0" xfId="1" applyFont="1" applyAlignment="1">
      <alignment vertical="top"/>
    </xf>
    <xf numFmtId="0" fontId="23" fillId="0" borderId="25" xfId="1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center"/>
    </xf>
    <xf numFmtId="0" fontId="26" fillId="0" borderId="0" xfId="1" applyFont="1" applyAlignment="1">
      <alignment vertical="top"/>
    </xf>
    <xf numFmtId="0" fontId="23" fillId="0" borderId="25" xfId="1" applyFont="1" applyBorder="1" applyProtection="1">
      <protection locked="0"/>
    </xf>
    <xf numFmtId="1" fontId="23" fillId="2" borderId="25" xfId="1" applyNumberFormat="1" applyFont="1" applyFill="1" applyBorder="1" applyAlignment="1" applyProtection="1">
      <alignment horizontal="center" vertical="center" wrapText="1"/>
      <protection locked="0"/>
    </xf>
    <xf numFmtId="49" fontId="21" fillId="3" borderId="25" xfId="1" applyNumberFormat="1" applyFont="1" applyFill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vertical="top" wrapText="1"/>
      <protection locked="0"/>
    </xf>
    <xf numFmtId="1" fontId="24" fillId="2" borderId="25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25" xfId="1" applyFont="1" applyBorder="1" applyAlignment="1" applyProtection="1">
      <alignment wrapText="1"/>
      <protection locked="0"/>
    </xf>
    <xf numFmtId="0" fontId="23" fillId="0" borderId="25" xfId="1" applyFont="1" applyBorder="1" applyAlignment="1" applyProtection="1">
      <alignment horizontal="left"/>
      <protection locked="0"/>
    </xf>
    <xf numFmtId="0" fontId="23" fillId="0" borderId="25" xfId="1" applyFont="1" applyBorder="1" applyAlignment="1" applyProtection="1">
      <alignment horizontal="left" vertical="center"/>
      <protection locked="0"/>
    </xf>
    <xf numFmtId="0" fontId="21" fillId="2" borderId="25" xfId="1" applyFont="1" applyFill="1" applyBorder="1" applyAlignment="1">
      <alignment horizontal="center" vertical="center"/>
    </xf>
    <xf numFmtId="1" fontId="22" fillId="0" borderId="37" xfId="1" applyNumberFormat="1" applyFont="1" applyBorder="1" applyAlignment="1">
      <alignment vertical="top"/>
    </xf>
    <xf numFmtId="1" fontId="22" fillId="0" borderId="37" xfId="1" applyNumberFormat="1" applyFont="1" applyBorder="1" applyAlignment="1">
      <alignment vertical="center"/>
    </xf>
    <xf numFmtId="1" fontId="22" fillId="0" borderId="37" xfId="1" applyNumberFormat="1" applyFont="1" applyBorder="1" applyAlignment="1">
      <alignment horizontal="center" vertical="center"/>
    </xf>
    <xf numFmtId="1" fontId="27" fillId="0" borderId="37" xfId="1" applyNumberFormat="1" applyFont="1" applyFill="1" applyBorder="1" applyAlignment="1">
      <alignment horizontal="center" vertical="center"/>
    </xf>
    <xf numFmtId="0" fontId="22" fillId="0" borderId="25" xfId="1" applyFont="1" applyBorder="1" applyAlignment="1">
      <alignment horizontal="left" vertical="top" wrapText="1"/>
    </xf>
    <xf numFmtId="0" fontId="22" fillId="0" borderId="25" xfId="1" applyFont="1" applyBorder="1" applyAlignment="1">
      <alignment horizontal="right" vertical="top" wrapText="1"/>
    </xf>
    <xf numFmtId="0" fontId="27" fillId="0" borderId="25" xfId="1" applyFont="1" applyBorder="1" applyAlignment="1">
      <alignment horizontal="right" vertical="top" wrapText="1"/>
    </xf>
    <xf numFmtId="0" fontId="20" fillId="0" borderId="16" xfId="1" applyFont="1" applyBorder="1" applyAlignment="1">
      <alignment vertical="top" wrapText="1"/>
    </xf>
    <xf numFmtId="0" fontId="28" fillId="0" borderId="16" xfId="1" applyFont="1" applyBorder="1" applyAlignment="1">
      <alignment vertical="top" wrapText="1"/>
    </xf>
    <xf numFmtId="1" fontId="21" fillId="0" borderId="13" xfId="1" applyNumberFormat="1" applyFont="1" applyBorder="1" applyAlignment="1">
      <alignment horizontal="center" vertical="center"/>
    </xf>
    <xf numFmtId="0" fontId="21" fillId="0" borderId="0" xfId="1" applyFont="1" applyBorder="1" applyAlignment="1">
      <alignment horizontal="left" vertical="center" wrapText="1"/>
    </xf>
    <xf numFmtId="0" fontId="17" fillId="0" borderId="0" xfId="1" applyFont="1"/>
    <xf numFmtId="0" fontId="4" fillId="0" borderId="0" xfId="2" applyFont="1" applyAlignment="1"/>
    <xf numFmtId="0" fontId="29" fillId="0" borderId="0" xfId="2" applyFont="1" applyAlignment="1"/>
    <xf numFmtId="0" fontId="8" fillId="0" borderId="0" xfId="2" applyFont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29" fillId="0" borderId="0" xfId="2" applyFont="1" applyAlignment="1">
      <alignment horizontal="center" vertical="top" wrapText="1"/>
    </xf>
    <xf numFmtId="0" fontId="21" fillId="0" borderId="0" xfId="0" applyFont="1" applyFill="1" applyAlignment="1"/>
    <xf numFmtId="0" fontId="29" fillId="0" borderId="0" xfId="2" applyFont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29" fillId="0" borderId="0" xfId="2" applyFont="1" applyAlignment="1">
      <alignment horizontal="left" vertical="top"/>
    </xf>
    <xf numFmtId="0" fontId="29" fillId="0" borderId="0" xfId="2" applyFont="1" applyAlignment="1">
      <alignment horizontal="right" vertical="top" wrapText="1"/>
    </xf>
    <xf numFmtId="0" fontId="37" fillId="0" borderId="0" xfId="2" applyBorder="1"/>
    <xf numFmtId="0" fontId="29" fillId="0" borderId="0" xfId="2" applyFont="1" applyAlignment="1">
      <alignment horizontal="left" vertical="top" wrapText="1"/>
    </xf>
    <xf numFmtId="0" fontId="29" fillId="0" borderId="0" xfId="2" applyFont="1" applyAlignment="1">
      <alignment horizontal="center" vertical="center"/>
    </xf>
    <xf numFmtId="0" fontId="29" fillId="0" borderId="0" xfId="2" applyFont="1" applyAlignment="1">
      <alignment horizontal="left"/>
    </xf>
    <xf numFmtId="0" fontId="29" fillId="0" borderId="0" xfId="2" applyFont="1" applyAlignment="1">
      <alignment vertical="top"/>
    </xf>
    <xf numFmtId="0" fontId="29" fillId="0" borderId="0" xfId="2" applyFont="1" applyAlignment="1">
      <alignment horizontal="right" vertical="top"/>
    </xf>
    <xf numFmtId="0" fontId="29" fillId="0" borderId="0" xfId="2" applyFont="1" applyAlignment="1">
      <alignment horizontal="center" vertical="top"/>
    </xf>
    <xf numFmtId="0" fontId="16" fillId="0" borderId="0" xfId="2" applyFont="1" applyAlignment="1">
      <alignment horizontal="right" wrapText="1"/>
    </xf>
    <xf numFmtId="49" fontId="29" fillId="0" borderId="0" xfId="2" applyNumberFormat="1" applyFont="1" applyAlignment="1">
      <alignment horizontal="right" vertical="top" wrapText="1"/>
    </xf>
    <xf numFmtId="0" fontId="8" fillId="0" borderId="0" xfId="2" applyFont="1" applyAlignment="1">
      <alignment horizontal="right" vertical="top" wrapText="1"/>
    </xf>
    <xf numFmtId="0" fontId="14" fillId="0" borderId="0" xfId="0" applyFont="1"/>
    <xf numFmtId="0" fontId="29" fillId="0" borderId="0" xfId="2" applyFont="1" applyAlignment="1">
      <alignment horizontal="left" wrapText="1"/>
    </xf>
    <xf numFmtId="16" fontId="29" fillId="0" borderId="0" xfId="2" applyNumberFormat="1" applyFont="1" applyAlignment="1">
      <alignment horizontal="right" vertical="top"/>
    </xf>
    <xf numFmtId="0" fontId="8" fillId="0" borderId="0" xfId="2" applyFont="1" applyAlignment="1">
      <alignment horizontal="right"/>
    </xf>
    <xf numFmtId="0" fontId="8" fillId="0" borderId="0" xfId="2" applyFont="1" applyAlignment="1"/>
    <xf numFmtId="0" fontId="29" fillId="0" borderId="0" xfId="2" applyFont="1" applyAlignment="1">
      <alignment horizontal="right"/>
    </xf>
    <xf numFmtId="0" fontId="32" fillId="0" borderId="0" xfId="2" applyFont="1" applyAlignment="1"/>
    <xf numFmtId="0" fontId="8" fillId="0" borderId="0" xfId="2" applyFont="1" applyAlignment="1">
      <alignment horizontal="left" vertical="top" wrapText="1"/>
    </xf>
    <xf numFmtId="0" fontId="8" fillId="0" borderId="0" xfId="2" applyFont="1" applyAlignment="1">
      <alignment horizontal="center"/>
    </xf>
    <xf numFmtId="0" fontId="37" fillId="0" borderId="0" xfId="2"/>
    <xf numFmtId="0" fontId="14" fillId="0" borderId="0" xfId="2" applyFont="1" applyBorder="1" applyAlignment="1">
      <alignment horizontal="left" vertical="center" wrapText="1"/>
    </xf>
    <xf numFmtId="0" fontId="16" fillId="0" borderId="0" xfId="2" applyFont="1" applyAlignment="1"/>
    <xf numFmtId="0" fontId="33" fillId="0" borderId="0" xfId="2" applyFont="1" applyAlignment="1">
      <alignment horizontal="left"/>
    </xf>
    <xf numFmtId="0" fontId="4" fillId="0" borderId="0" xfId="2" applyFont="1" applyBorder="1" applyAlignment="1">
      <alignment horizontal="left" wrapText="1"/>
    </xf>
    <xf numFmtId="0" fontId="14" fillId="0" borderId="0" xfId="2" applyFont="1" applyAlignment="1"/>
    <xf numFmtId="0" fontId="16" fillId="0" borderId="0" xfId="2" applyFont="1"/>
    <xf numFmtId="0" fontId="34" fillId="0" borderId="0" xfId="0" applyFont="1" applyAlignment="1">
      <alignment horizontal="right"/>
    </xf>
    <xf numFmtId="0" fontId="30" fillId="0" borderId="0" xfId="0" applyFont="1" applyAlignment="1"/>
    <xf numFmtId="0" fontId="21" fillId="0" borderId="0" xfId="0" applyFont="1" applyAlignment="1"/>
    <xf numFmtId="0" fontId="21" fillId="0" borderId="0" xfId="0" applyFont="1" applyBorder="1" applyAlignment="1"/>
    <xf numFmtId="0" fontId="23" fillId="0" borderId="0" xfId="0" applyFont="1" applyFill="1" applyAlignment="1">
      <alignment horizontal="left" vertical="center"/>
    </xf>
    <xf numFmtId="172" fontId="34" fillId="0" borderId="0" xfId="0" applyNumberFormat="1" applyFont="1" applyAlignment="1">
      <alignment horizontal="justify"/>
    </xf>
    <xf numFmtId="0" fontId="35" fillId="0" borderId="0" xfId="0" applyFont="1" applyBorder="1" applyAlignment="1">
      <alignment horizontal="left" vertical="center"/>
    </xf>
    <xf numFmtId="0" fontId="34" fillId="0" borderId="0" xfId="0" applyFont="1" applyBorder="1" applyAlignment="1"/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Border="1"/>
    <xf numFmtId="0" fontId="21" fillId="0" borderId="41" xfId="0" applyFont="1" applyBorder="1" applyAlignment="1"/>
    <xf numFmtId="0" fontId="18" fillId="0" borderId="0" xfId="0" applyFont="1" applyFill="1"/>
    <xf numFmtId="49" fontId="4" fillId="0" borderId="0" xfId="2" applyNumberFormat="1" applyFont="1" applyAlignment="1"/>
    <xf numFmtId="0" fontId="31" fillId="0" borderId="0" xfId="2" applyFont="1" applyAlignment="1"/>
    <xf numFmtId="0" fontId="7" fillId="0" borderId="0" xfId="2" applyFont="1" applyAlignment="1"/>
    <xf numFmtId="0" fontId="7" fillId="0" borderId="0" xfId="2" applyFont="1" applyAlignment="1">
      <alignment horizontal="left"/>
    </xf>
    <xf numFmtId="0" fontId="36" fillId="0" borderId="0" xfId="2" applyFont="1" applyAlignment="1"/>
    <xf numFmtId="0" fontId="6" fillId="0" borderId="42" xfId="0" applyFont="1" applyBorder="1" applyAlignment="1">
      <alignment horizontal="center" shrinkToFit="1"/>
    </xf>
    <xf numFmtId="0" fontId="6" fillId="0" borderId="43" xfId="0" applyFont="1" applyBorder="1" applyAlignment="1">
      <alignment horizontal="center" shrinkToFit="1"/>
    </xf>
    <xf numFmtId="1" fontId="21" fillId="0" borderId="44" xfId="1" applyNumberFormat="1" applyFont="1" applyBorder="1" applyAlignment="1" applyProtection="1">
      <alignment horizontal="center" vertical="center"/>
      <protection locked="0"/>
    </xf>
    <xf numFmtId="0" fontId="20" fillId="0" borderId="45" xfId="1" applyFont="1" applyBorder="1" applyAlignment="1">
      <alignment horizontal="center" vertical="center"/>
    </xf>
    <xf numFmtId="0" fontId="6" fillId="0" borderId="46" xfId="0" applyFont="1" applyBorder="1" applyAlignment="1">
      <alignment horizontal="center" shrinkToFit="1"/>
    </xf>
    <xf numFmtId="0" fontId="38" fillId="0" borderId="25" xfId="1" applyFont="1" applyBorder="1" applyAlignment="1" applyProtection="1">
      <alignment horizontal="center" vertical="center"/>
      <protection locked="0"/>
    </xf>
    <xf numFmtId="1" fontId="7" fillId="0" borderId="32" xfId="0" applyNumberFormat="1" applyFont="1" applyBorder="1" applyAlignment="1">
      <alignment horizontal="center"/>
    </xf>
    <xf numFmtId="1" fontId="7" fillId="0" borderId="47" xfId="0" applyNumberFormat="1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fill"/>
    </xf>
    <xf numFmtId="0" fontId="22" fillId="0" borderId="25" xfId="1" applyFont="1" applyBorder="1" applyAlignment="1">
      <alignment horizontal="center" vertical="top" wrapText="1"/>
    </xf>
    <xf numFmtId="0" fontId="22" fillId="0" borderId="0" xfId="1" applyFont="1" applyBorder="1" applyAlignment="1">
      <alignment horizontal="left" vertical="center" wrapText="1"/>
    </xf>
    <xf numFmtId="0" fontId="14" fillId="0" borderId="52" xfId="0" applyFont="1" applyBorder="1" applyAlignment="1">
      <alignment horizontal="center"/>
    </xf>
    <xf numFmtId="1" fontId="22" fillId="0" borderId="0" xfId="1" applyNumberFormat="1" applyFont="1" applyBorder="1" applyAlignment="1" applyProtection="1">
      <alignment horizontal="left" vertical="center" wrapText="1"/>
      <protection locked="0"/>
    </xf>
    <xf numFmtId="1" fontId="38" fillId="0" borderId="0" xfId="1" applyNumberFormat="1" applyFont="1" applyBorder="1" applyAlignment="1" applyProtection="1">
      <alignment horizontal="left" vertical="center" wrapText="1"/>
      <protection locked="0"/>
    </xf>
    <xf numFmtId="1" fontId="21" fillId="0" borderId="0" xfId="1" applyNumberFormat="1" applyFont="1" applyBorder="1" applyAlignment="1" applyProtection="1">
      <alignment horizontal="left" vertical="center" wrapText="1"/>
      <protection locked="0"/>
    </xf>
    <xf numFmtId="0" fontId="24" fillId="0" borderId="0" xfId="1" applyFont="1" applyBorder="1" applyAlignment="1" applyProtection="1">
      <alignment horizontal="left" vertical="center" wrapText="1"/>
      <protection locked="0"/>
    </xf>
    <xf numFmtId="0" fontId="23" fillId="2" borderId="0" xfId="1" applyFont="1" applyFill="1" applyBorder="1" applyAlignment="1" applyProtection="1">
      <alignment horizontal="left" vertical="center"/>
      <protection locked="0"/>
    </xf>
    <xf numFmtId="0" fontId="23" fillId="0" borderId="0" xfId="1" applyFont="1" applyBorder="1" applyAlignment="1" applyProtection="1">
      <alignment horizontal="left" vertical="center" wrapText="1"/>
      <protection locked="0"/>
    </xf>
    <xf numFmtId="0" fontId="29" fillId="0" borderId="0" xfId="2" applyFont="1" applyBorder="1" applyAlignment="1">
      <alignment horizontal="center" wrapText="1"/>
    </xf>
    <xf numFmtId="0" fontId="29" fillId="0" borderId="0" xfId="2" applyFont="1" applyBorder="1" applyAlignment="1">
      <alignment horizontal="left" wrapText="1"/>
    </xf>
    <xf numFmtId="0" fontId="8" fillId="0" borderId="0" xfId="2" applyFont="1" applyBorder="1" applyAlignment="1">
      <alignment horizontal="left" wrapText="1"/>
    </xf>
    <xf numFmtId="0" fontId="29" fillId="0" borderId="0" xfId="2" applyFont="1" applyBorder="1" applyAlignment="1"/>
    <xf numFmtId="0" fontId="8" fillId="0" borderId="0" xfId="2" applyFont="1" applyBorder="1" applyAlignment="1"/>
    <xf numFmtId="0" fontId="29" fillId="0" borderId="0" xfId="2" applyFont="1" applyBorder="1" applyAlignment="1">
      <alignment wrapText="1"/>
    </xf>
    <xf numFmtId="0" fontId="21" fillId="4" borderId="25" xfId="1" applyFont="1" applyFill="1" applyBorder="1" applyAlignment="1" applyProtection="1">
      <alignment horizontal="center" vertical="center"/>
      <protection locked="0"/>
    </xf>
    <xf numFmtId="0" fontId="21" fillId="0" borderId="25" xfId="1" applyNumberFormat="1" applyFont="1" applyBorder="1" applyAlignment="1" applyProtection="1">
      <alignment horizontal="center" vertical="center"/>
      <protection locked="0"/>
    </xf>
    <xf numFmtId="0" fontId="21" fillId="5" borderId="25" xfId="1" applyFont="1" applyFill="1" applyBorder="1" applyAlignment="1" applyProtection="1">
      <alignment horizontal="center" vertical="center"/>
      <protection locked="0"/>
    </xf>
    <xf numFmtId="1" fontId="21" fillId="0" borderId="40" xfId="1" applyNumberFormat="1" applyFont="1" applyFill="1" applyBorder="1" applyAlignment="1" applyProtection="1">
      <alignment wrapText="1"/>
      <protection locked="0"/>
    </xf>
    <xf numFmtId="1" fontId="22" fillId="0" borderId="40" xfId="1" applyNumberFormat="1" applyFont="1" applyFill="1" applyBorder="1" applyAlignment="1" applyProtection="1">
      <alignment wrapText="1"/>
      <protection locked="0"/>
    </xf>
    <xf numFmtId="1" fontId="22" fillId="0" borderId="10" xfId="1" applyNumberFormat="1" applyFont="1" applyFill="1" applyBorder="1" applyAlignment="1" applyProtection="1">
      <alignment wrapText="1"/>
      <protection locked="0"/>
    </xf>
    <xf numFmtId="1" fontId="22" fillId="0" borderId="53" xfId="1" applyNumberFormat="1" applyFont="1" applyFill="1" applyBorder="1" applyAlignment="1" applyProtection="1">
      <alignment wrapText="1"/>
      <protection locked="0"/>
    </xf>
    <xf numFmtId="177" fontId="7" fillId="0" borderId="31" xfId="0" applyNumberFormat="1" applyFont="1" applyBorder="1" applyAlignment="1">
      <alignment horizontal="center"/>
    </xf>
    <xf numFmtId="0" fontId="6" fillId="0" borderId="25" xfId="0" applyFont="1" applyFill="1" applyBorder="1" applyAlignment="1">
      <alignment horizontal="center" shrinkToFit="1"/>
    </xf>
    <xf numFmtId="0" fontId="6" fillId="0" borderId="48" xfId="0" applyFont="1" applyFill="1" applyBorder="1" applyAlignment="1">
      <alignment horizontal="center" shrinkToFit="1"/>
    </xf>
    <xf numFmtId="0" fontId="40" fillId="0" borderId="25" xfId="0" applyFont="1" applyFill="1" applyBorder="1" applyAlignment="1">
      <alignment horizontal="center" shrinkToFit="1"/>
    </xf>
    <xf numFmtId="0" fontId="40" fillId="0" borderId="48" xfId="0" applyFont="1" applyFill="1" applyBorder="1" applyAlignment="1">
      <alignment horizontal="center" shrinkToFit="1"/>
    </xf>
    <xf numFmtId="0" fontId="40" fillId="0" borderId="43" xfId="0" applyFont="1" applyFill="1" applyBorder="1" applyAlignment="1">
      <alignment horizontal="center" shrinkToFit="1"/>
    </xf>
    <xf numFmtId="0" fontId="6" fillId="0" borderId="24" xfId="0" applyFont="1" applyFill="1" applyBorder="1" applyAlignment="1">
      <alignment horizontal="center" shrinkToFit="1"/>
    </xf>
    <xf numFmtId="0" fontId="6" fillId="0" borderId="24" xfId="0" applyFont="1" applyFill="1" applyBorder="1" applyAlignment="1">
      <alignment horizontal="right" shrinkToFit="1"/>
    </xf>
    <xf numFmtId="0" fontId="6" fillId="0" borderId="13" xfId="0" applyFont="1" applyFill="1" applyBorder="1" applyAlignment="1">
      <alignment horizontal="center" shrinkToFit="1"/>
    </xf>
    <xf numFmtId="177" fontId="7" fillId="0" borderId="32" xfId="0" applyNumberFormat="1" applyFont="1" applyBorder="1" applyAlignment="1">
      <alignment horizontal="center"/>
    </xf>
    <xf numFmtId="0" fontId="33" fillId="0" borderId="0" xfId="0" applyFont="1"/>
    <xf numFmtId="0" fontId="6" fillId="0" borderId="54" xfId="0" applyFont="1" applyFill="1" applyBorder="1" applyAlignment="1">
      <alignment horizontal="right" shrinkToFit="1"/>
    </xf>
    <xf numFmtId="0" fontId="6" fillId="0" borderId="55" xfId="0" applyFont="1" applyFill="1" applyBorder="1" applyAlignment="1">
      <alignment horizontal="right" shrinkToFit="1"/>
    </xf>
    <xf numFmtId="1" fontId="21" fillId="2" borderId="56" xfId="1" applyNumberFormat="1" applyFont="1" applyFill="1" applyBorder="1" applyAlignment="1">
      <alignment horizontal="center" vertical="center"/>
    </xf>
    <xf numFmtId="1" fontId="21" fillId="0" borderId="24" xfId="1" applyNumberFormat="1" applyFont="1" applyBorder="1" applyAlignment="1" applyProtection="1">
      <alignment horizontal="left"/>
      <protection locked="0"/>
    </xf>
    <xf numFmtId="1" fontId="21" fillId="0" borderId="48" xfId="1" applyNumberFormat="1" applyFont="1" applyFill="1" applyBorder="1" applyAlignment="1" applyProtection="1">
      <alignment wrapText="1"/>
      <protection locked="0"/>
    </xf>
    <xf numFmtId="49" fontId="21" fillId="0" borderId="24" xfId="1" applyNumberFormat="1" applyFont="1" applyBorder="1" applyAlignment="1" applyProtection="1">
      <alignment horizontal="center" vertical="center"/>
      <protection locked="0"/>
    </xf>
    <xf numFmtId="1" fontId="21" fillId="2" borderId="24" xfId="1" applyNumberFormat="1" applyFont="1" applyFill="1" applyBorder="1" applyAlignment="1">
      <alignment horizontal="center" vertical="center"/>
    </xf>
    <xf numFmtId="1" fontId="21" fillId="0" borderId="13" xfId="1" applyNumberFormat="1" applyFont="1" applyBorder="1" applyAlignment="1" applyProtection="1">
      <alignment horizontal="left"/>
      <protection locked="0"/>
    </xf>
    <xf numFmtId="1" fontId="22" fillId="2" borderId="13" xfId="1" applyNumberFormat="1" applyFont="1" applyFill="1" applyBorder="1" applyAlignment="1">
      <alignment horizontal="center" vertical="center"/>
    </xf>
    <xf numFmtId="1" fontId="21" fillId="6" borderId="57" xfId="1" applyNumberFormat="1" applyFont="1" applyFill="1" applyBorder="1" applyAlignment="1" applyProtection="1">
      <alignment horizontal="left"/>
      <protection locked="0"/>
    </xf>
    <xf numFmtId="1" fontId="21" fillId="6" borderId="57" xfId="1" applyNumberFormat="1" applyFont="1" applyFill="1" applyBorder="1" applyAlignment="1" applyProtection="1">
      <alignment wrapText="1"/>
      <protection locked="0"/>
    </xf>
    <xf numFmtId="49" fontId="21" fillId="6" borderId="57" xfId="1" applyNumberFormat="1" applyFont="1" applyFill="1" applyBorder="1" applyAlignment="1" applyProtection="1">
      <alignment horizontal="center" vertical="center"/>
      <protection locked="0"/>
    </xf>
    <xf numFmtId="1" fontId="21" fillId="7" borderId="57" xfId="1" applyNumberFormat="1" applyFont="1" applyFill="1" applyBorder="1" applyAlignment="1">
      <alignment horizontal="center" vertical="center"/>
    </xf>
    <xf numFmtId="49" fontId="21" fillId="4" borderId="25" xfId="1" applyNumberFormat="1" applyFont="1" applyFill="1" applyBorder="1" applyAlignment="1" applyProtection="1">
      <alignment horizontal="center" vertical="center"/>
      <protection locked="0"/>
    </xf>
    <xf numFmtId="49" fontId="21" fillId="8" borderId="25" xfId="1" applyNumberFormat="1" applyFont="1" applyFill="1" applyBorder="1" applyAlignment="1" applyProtection="1">
      <alignment horizontal="center" vertical="center"/>
      <protection locked="0"/>
    </xf>
    <xf numFmtId="0" fontId="14" fillId="0" borderId="0" xfId="2" applyFont="1" applyBorder="1" applyAlignment="1">
      <alignment horizontal="left" wrapText="1"/>
    </xf>
    <xf numFmtId="0" fontId="3" fillId="0" borderId="57" xfId="0" applyFont="1" applyBorder="1"/>
    <xf numFmtId="0" fontId="41" fillId="0" borderId="0" xfId="2" applyFont="1" applyAlignment="1">
      <alignment horizontal="left"/>
    </xf>
    <xf numFmtId="0" fontId="41" fillId="0" borderId="25" xfId="2" applyFont="1" applyBorder="1" applyAlignment="1">
      <alignment horizontal="center" wrapText="1"/>
    </xf>
    <xf numFmtId="0" fontId="41" fillId="0" borderId="25" xfId="2" applyFont="1" applyBorder="1" applyAlignment="1">
      <alignment horizontal="left" wrapText="1"/>
    </xf>
    <xf numFmtId="0" fontId="36" fillId="0" borderId="25" xfId="2" applyFont="1" applyBorder="1" applyAlignment="1">
      <alignment horizontal="center" wrapText="1"/>
    </xf>
    <xf numFmtId="0" fontId="36" fillId="0" borderId="25" xfId="2" applyFont="1" applyBorder="1" applyAlignment="1"/>
    <xf numFmtId="0" fontId="36" fillId="0" borderId="25" xfId="2" applyFont="1" applyBorder="1" applyAlignment="1">
      <alignment horizontal="left" wrapText="1"/>
    </xf>
    <xf numFmtId="0" fontId="41" fillId="0" borderId="25" xfId="2" applyFont="1" applyBorder="1" applyAlignment="1"/>
    <xf numFmtId="0" fontId="36" fillId="0" borderId="25" xfId="2" applyFont="1" applyBorder="1" applyAlignment="1">
      <alignment wrapText="1"/>
    </xf>
    <xf numFmtId="0" fontId="36" fillId="0" borderId="52" xfId="2" applyFont="1" applyBorder="1" applyAlignment="1">
      <alignment horizontal="center" wrapText="1"/>
    </xf>
    <xf numFmtId="0" fontId="36" fillId="0" borderId="52" xfId="2" applyFont="1" applyBorder="1" applyAlignment="1">
      <alignment horizontal="left" wrapText="1"/>
    </xf>
    <xf numFmtId="0" fontId="39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 vertical="top"/>
    </xf>
    <xf numFmtId="0" fontId="7" fillId="0" borderId="58" xfId="0" applyFont="1" applyBorder="1" applyAlignment="1">
      <alignment horizontal="center" vertical="center" textRotation="90"/>
    </xf>
    <xf numFmtId="0" fontId="7" fillId="0" borderId="61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21" fillId="0" borderId="62" xfId="1" applyFont="1" applyBorder="1" applyAlignment="1">
      <alignment vertical="top" wrapText="1"/>
    </xf>
    <xf numFmtId="0" fontId="21" fillId="0" borderId="63" xfId="1" applyFont="1" applyBorder="1" applyAlignment="1">
      <alignment vertical="top" wrapText="1"/>
    </xf>
    <xf numFmtId="0" fontId="21" fillId="0" borderId="64" xfId="1" applyFont="1" applyBorder="1" applyAlignment="1">
      <alignment horizontal="left" vertical="top"/>
    </xf>
    <xf numFmtId="0" fontId="21" fillId="0" borderId="41" xfId="1" applyFont="1" applyBorder="1" applyAlignment="1">
      <alignment horizontal="left" vertical="top"/>
    </xf>
    <xf numFmtId="0" fontId="21" fillId="0" borderId="65" xfId="1" applyFont="1" applyBorder="1" applyAlignment="1">
      <alignment horizontal="left" vertical="top"/>
    </xf>
    <xf numFmtId="0" fontId="21" fillId="0" borderId="66" xfId="1" applyFont="1" applyBorder="1" applyAlignment="1">
      <alignment horizontal="left" vertical="center" wrapText="1"/>
    </xf>
    <xf numFmtId="0" fontId="21" fillId="0" borderId="0" xfId="1" applyFont="1" applyBorder="1" applyAlignment="1">
      <alignment horizontal="left" vertical="center" wrapText="1"/>
    </xf>
    <xf numFmtId="0" fontId="21" fillId="0" borderId="4" xfId="1" applyFont="1" applyBorder="1" applyAlignment="1">
      <alignment horizontal="left" vertical="center" wrapText="1"/>
    </xf>
    <xf numFmtId="0" fontId="21" fillId="0" borderId="5" xfId="1" applyFont="1" applyBorder="1" applyAlignment="1">
      <alignment horizontal="left" vertical="center" wrapText="1"/>
    </xf>
    <xf numFmtId="0" fontId="22" fillId="0" borderId="67" xfId="1" applyFont="1" applyBorder="1" applyAlignment="1">
      <alignment vertical="top"/>
    </xf>
    <xf numFmtId="0" fontId="22" fillId="0" borderId="26" xfId="1" applyFont="1" applyBorder="1" applyAlignment="1">
      <alignment vertical="top"/>
    </xf>
    <xf numFmtId="0" fontId="22" fillId="0" borderId="68" xfId="1" applyFont="1" applyBorder="1" applyAlignment="1">
      <alignment vertical="top"/>
    </xf>
    <xf numFmtId="0" fontId="21" fillId="0" borderId="65" xfId="1" applyFont="1" applyBorder="1" applyAlignment="1">
      <alignment horizontal="left" vertical="center" wrapText="1"/>
    </xf>
    <xf numFmtId="0" fontId="21" fillId="0" borderId="69" xfId="1" applyFont="1" applyBorder="1" applyAlignment="1">
      <alignment horizontal="left" vertical="center" wrapText="1"/>
    </xf>
    <xf numFmtId="0" fontId="21" fillId="0" borderId="24" xfId="1" applyFont="1" applyBorder="1" applyAlignment="1">
      <alignment horizontal="center" vertical="center"/>
    </xf>
    <xf numFmtId="0" fontId="22" fillId="0" borderId="39" xfId="1" applyFont="1" applyBorder="1" applyAlignment="1">
      <alignment horizontal="center" vertical="center"/>
    </xf>
    <xf numFmtId="0" fontId="21" fillId="0" borderId="24" xfId="1" applyFont="1" applyBorder="1" applyAlignment="1">
      <alignment horizontal="center" vertical="center" textRotation="90" wrapText="1"/>
    </xf>
    <xf numFmtId="0" fontId="22" fillId="0" borderId="25" xfId="1" applyFont="1" applyBorder="1" applyAlignment="1">
      <alignment horizontal="center" vertical="center"/>
    </xf>
    <xf numFmtId="0" fontId="21" fillId="0" borderId="56" xfId="1" applyFont="1" applyBorder="1" applyAlignment="1">
      <alignment horizontal="center"/>
    </xf>
    <xf numFmtId="0" fontId="22" fillId="0" borderId="0" xfId="1" applyFont="1" applyBorder="1" applyAlignment="1">
      <alignment horizontal="center" vertical="center"/>
    </xf>
    <xf numFmtId="0" fontId="21" fillId="0" borderId="48" xfId="1" applyFont="1" applyBorder="1" applyAlignment="1">
      <alignment horizontal="center" vertical="center" textRotation="90" wrapText="1" shrinkToFit="1"/>
    </xf>
    <xf numFmtId="0" fontId="23" fillId="0" borderId="8" xfId="1" applyFont="1" applyBorder="1" applyAlignment="1">
      <alignment horizontal="center"/>
    </xf>
    <xf numFmtId="0" fontId="21" fillId="0" borderId="13" xfId="1" applyFont="1" applyBorder="1" applyAlignment="1">
      <alignment horizontal="center"/>
    </xf>
    <xf numFmtId="0" fontId="21" fillId="0" borderId="24" xfId="1" applyFont="1" applyBorder="1" applyAlignment="1">
      <alignment horizontal="center"/>
    </xf>
    <xf numFmtId="0" fontId="21" fillId="0" borderId="38" xfId="1" applyFont="1" applyBorder="1" applyAlignment="1">
      <alignment horizontal="center"/>
    </xf>
    <xf numFmtId="0" fontId="21" fillId="0" borderId="24" xfId="1" applyFont="1" applyBorder="1" applyAlignment="1">
      <alignment horizontal="center" vertical="center" textRotation="90"/>
    </xf>
    <xf numFmtId="0" fontId="21" fillId="0" borderId="25" xfId="1" applyFont="1" applyBorder="1" applyAlignment="1">
      <alignment horizontal="left" vertical="center"/>
    </xf>
    <xf numFmtId="0" fontId="21" fillId="0" borderId="25" xfId="1" applyFont="1" applyBorder="1" applyAlignment="1">
      <alignment horizontal="left" vertical="center" wrapText="1" shrinkToFit="1"/>
    </xf>
    <xf numFmtId="0" fontId="21" fillId="0" borderId="14" xfId="1" applyFont="1" applyBorder="1" applyAlignment="1">
      <alignment horizontal="left" vertical="center"/>
    </xf>
    <xf numFmtId="0" fontId="21" fillId="0" borderId="25" xfId="1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top"/>
    </xf>
    <xf numFmtId="0" fontId="37" fillId="0" borderId="0" xfId="2" applyBorder="1"/>
    <xf numFmtId="0" fontId="14" fillId="0" borderId="0" xfId="0" applyFont="1" applyFill="1" applyBorder="1" applyAlignment="1">
      <alignment horizontal="left" vertical="top" wrapText="1"/>
    </xf>
    <xf numFmtId="0" fontId="4" fillId="0" borderId="0" xfId="2" applyFont="1" applyBorder="1" applyAlignment="1">
      <alignment horizontal="left" wrapText="1"/>
    </xf>
    <xf numFmtId="0" fontId="14" fillId="0" borderId="0" xfId="2" applyFont="1" applyBorder="1" applyAlignment="1">
      <alignment horizontal="left" wrapText="1"/>
    </xf>
    <xf numFmtId="0" fontId="14" fillId="0" borderId="0" xfId="2" applyFont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</cellXfs>
  <cellStyles count="6">
    <cellStyle name="Excel Built-in Excel Built-in Обычный 2" xfId="1"/>
    <cellStyle name="Excel Built-in Excel Built-in Обычный 3" xfId="2"/>
    <cellStyle name="Обычный" xfId="0" builtinId="0"/>
    <cellStyle name="Обычный 2" xfId="3"/>
    <cellStyle name="Обычный 3" xfId="4"/>
    <cellStyle name="Обычный 4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0</xdr:row>
      <xdr:rowOff>85725</xdr:rowOff>
    </xdr:from>
    <xdr:to>
      <xdr:col>54</xdr:col>
      <xdr:colOff>209550</xdr:colOff>
      <xdr:row>5</xdr:row>
      <xdr:rowOff>0</xdr:rowOff>
    </xdr:to>
    <xdr:sp macro="" textlink="" fLocksText="0">
      <xdr:nvSpPr>
        <xdr:cNvPr id="1025" name="CustomShape 1"/>
        <xdr:cNvSpPr>
          <a:spLocks noChangeArrowheads="1"/>
        </xdr:cNvSpPr>
      </xdr:nvSpPr>
      <xdr:spPr bwMode="auto">
        <a:xfrm>
          <a:off x="3448050" y="85725"/>
          <a:ext cx="7019925" cy="1762125"/>
        </a:xfrm>
        <a:custGeom>
          <a:avLst/>
          <a:gdLst>
            <a:gd name="G0" fmla="+- 19713 0 0"/>
            <a:gd name="G1" fmla="+- 4862 0 0"/>
            <a:gd name="T0" fmla="*/ 0 w 19796"/>
            <a:gd name="T1" fmla="*/ 0 h 4920"/>
            <a:gd name="T2" fmla="*/ G0 w 19796"/>
            <a:gd name="T3" fmla="*/ G1 h 492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9796" h="492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2000" b="1" i="0" strike="noStrike">
              <a:solidFill>
                <a:srgbClr val="000000"/>
              </a:solidFill>
              <a:latin typeface="Times New Roman"/>
              <a:cs typeface="Times New Roman"/>
            </a:rPr>
            <a:t>У Ч Е Б Н Ы Й   П Л А Н</a:t>
          </a:r>
        </a:p>
        <a:p>
          <a:pPr algn="ctr" rtl="0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государственного автономного профессионального образовательного учреждения Астраханской области </a:t>
          </a:r>
        </a:p>
        <a:p>
          <a:pPr algn="ctr" rtl="0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"Астраханский колледж арт - фэшн индустрии"</a:t>
          </a:r>
        </a:p>
        <a:p>
          <a:pPr algn="ctr" rtl="0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программы подготовки квалифицированных рабочих и служащих</a:t>
          </a:r>
        </a:p>
        <a:p>
          <a:pPr algn="ctr" rtl="0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по профессии 43.01.02 Парикмахер</a:t>
          </a: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54</xdr:col>
      <xdr:colOff>247650</xdr:colOff>
      <xdr:row>0</xdr:row>
      <xdr:rowOff>76200</xdr:rowOff>
    </xdr:from>
    <xdr:to>
      <xdr:col>62</xdr:col>
      <xdr:colOff>476250</xdr:colOff>
      <xdr:row>5</xdr:row>
      <xdr:rowOff>9525</xdr:rowOff>
    </xdr:to>
    <xdr:sp macro="" textlink="" fLocksText="0">
      <xdr:nvSpPr>
        <xdr:cNvPr id="1026" name="CustomShape 1"/>
        <xdr:cNvSpPr>
          <a:spLocks noChangeArrowheads="1"/>
        </xdr:cNvSpPr>
      </xdr:nvSpPr>
      <xdr:spPr bwMode="auto">
        <a:xfrm>
          <a:off x="10506075" y="76200"/>
          <a:ext cx="4876800" cy="1781175"/>
        </a:xfrm>
        <a:custGeom>
          <a:avLst/>
          <a:gdLst>
            <a:gd name="G0" fmla="+- 13718 0 0"/>
            <a:gd name="G1" fmla="+- 4893 0 0"/>
            <a:gd name="T0" fmla="*/ 0 w 13814"/>
            <a:gd name="T1" fmla="*/ 0 h 4950"/>
            <a:gd name="T2" fmla="*/ G0 w 13814"/>
            <a:gd name="T3" fmla="*/ G1 h 495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3814" h="495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Квалификация: парикмахер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Форма обучения - очная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Нормативный срок обучения: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на базе основного общего образования - 2 года 10 месяцев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Профиль получаемого профессионального образования - социально-экономический</a:t>
          </a:r>
        </a:p>
      </xdr:txBody>
    </xdr:sp>
    <xdr:clientData/>
  </xdr:twoCellAnchor>
  <xdr:twoCellAnchor>
    <xdr:from>
      <xdr:col>26</xdr:col>
      <xdr:colOff>161925</xdr:colOff>
      <xdr:row>18</xdr:row>
      <xdr:rowOff>114300</xdr:rowOff>
    </xdr:from>
    <xdr:to>
      <xdr:col>29</xdr:col>
      <xdr:colOff>66675</xdr:colOff>
      <xdr:row>20</xdr:row>
      <xdr:rowOff>66675</xdr:rowOff>
    </xdr:to>
    <xdr:sp macro="" textlink="">
      <xdr:nvSpPr>
        <xdr:cNvPr id="10878" name="CustomShape 1"/>
        <xdr:cNvSpPr>
          <a:spLocks noChangeArrowheads="1"/>
        </xdr:cNvSpPr>
      </xdr:nvSpPr>
      <xdr:spPr bwMode="auto">
        <a:xfrm>
          <a:off x="5143500" y="4210050"/>
          <a:ext cx="419100" cy="276225"/>
        </a:xfrm>
        <a:custGeom>
          <a:avLst/>
          <a:gdLst>
            <a:gd name="T0" fmla="*/ 2147483646 w 1510"/>
            <a:gd name="T1" fmla="*/ 2147483646 h 515"/>
            <a:gd name="T2" fmla="*/ 2147483646 w 1510"/>
            <a:gd name="T3" fmla="*/ 2147483646 h 515"/>
            <a:gd name="T4" fmla="*/ 0 w 1510"/>
            <a:gd name="T5" fmla="*/ 2147483646 h 515"/>
            <a:gd name="T6" fmla="*/ 2147483646 w 1510"/>
            <a:gd name="T7" fmla="*/ 0 h 51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510"/>
            <a:gd name="T13" fmla="*/ 0 h 515"/>
            <a:gd name="T14" fmla="*/ 1454 w 1510"/>
            <a:gd name="T15" fmla="*/ 290 h 5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10" h="51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228600</xdr:colOff>
      <xdr:row>17</xdr:row>
      <xdr:rowOff>104775</xdr:rowOff>
    </xdr:from>
    <xdr:to>
      <xdr:col>51</xdr:col>
      <xdr:colOff>219075</xdr:colOff>
      <xdr:row>18</xdr:row>
      <xdr:rowOff>38100</xdr:rowOff>
    </xdr:to>
    <xdr:sp macro="" textlink="" fLocksText="0">
      <xdr:nvSpPr>
        <xdr:cNvPr id="1043" name="CustomShape 1"/>
        <xdr:cNvSpPr>
          <a:spLocks noChangeArrowheads="1"/>
        </xdr:cNvSpPr>
      </xdr:nvSpPr>
      <xdr:spPr bwMode="auto">
        <a:xfrm>
          <a:off x="9296400" y="4048125"/>
          <a:ext cx="447675" cy="95250"/>
        </a:xfrm>
        <a:custGeom>
          <a:avLst/>
          <a:gdLst>
            <a:gd name="G0" fmla="+- 1256 0 0"/>
            <a:gd name="G1" fmla="+- 290 0 0"/>
            <a:gd name="T0" fmla="*/ 0 w 1258"/>
            <a:gd name="T1" fmla="*/ 0 h 515"/>
            <a:gd name="T2" fmla="*/ G0 w 1258"/>
            <a:gd name="T3" fmla="*/ G1 h 515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258" h="51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 Cyr"/>
            </a:rPr>
            <a:t>+</a:t>
          </a:r>
        </a:p>
      </xdr:txBody>
    </xdr:sp>
    <xdr:clientData/>
  </xdr:twoCellAnchor>
  <xdr:twoCellAnchor>
    <xdr:from>
      <xdr:col>1</xdr:col>
      <xdr:colOff>295275</xdr:colOff>
      <xdr:row>1</xdr:row>
      <xdr:rowOff>66675</xdr:rowOff>
    </xdr:from>
    <xdr:to>
      <xdr:col>17</xdr:col>
      <xdr:colOff>76200</xdr:colOff>
      <xdr:row>4</xdr:row>
      <xdr:rowOff>171450</xdr:rowOff>
    </xdr:to>
    <xdr:sp macro="" textlink="" fLocksText="0">
      <xdr:nvSpPr>
        <xdr:cNvPr id="1045" name="CustomShape 1"/>
        <xdr:cNvSpPr>
          <a:spLocks noChangeArrowheads="1"/>
        </xdr:cNvSpPr>
      </xdr:nvSpPr>
      <xdr:spPr bwMode="auto">
        <a:xfrm>
          <a:off x="619125" y="266700"/>
          <a:ext cx="2895600" cy="1571625"/>
        </a:xfrm>
        <a:custGeom>
          <a:avLst/>
          <a:gdLst>
            <a:gd name="G0" fmla="+- 8135 0 0"/>
            <a:gd name="G1" fmla="+- 4326 0 0"/>
            <a:gd name="T0" fmla="*/ 0 w 8215"/>
            <a:gd name="T1" fmla="*/ 0 h 4401"/>
            <a:gd name="T2" fmla="*/ G0 w 8215"/>
            <a:gd name="T3" fmla="*/ G1 h 4401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8215" h="4401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Директор</a:t>
          </a:r>
        </a:p>
        <a:p>
          <a:pPr algn="l" rtl="0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______________Н.В. Бесчастнова                                                                                                "_____" ____________ 20____ г.</a:t>
          </a:r>
        </a:p>
        <a:p>
          <a:pPr algn="l" rtl="0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38100</xdr:colOff>
      <xdr:row>17</xdr:row>
      <xdr:rowOff>19050</xdr:rowOff>
    </xdr:from>
    <xdr:to>
      <xdr:col>9</xdr:col>
      <xdr:colOff>114300</xdr:colOff>
      <xdr:row>18</xdr:row>
      <xdr:rowOff>114300</xdr:rowOff>
    </xdr:to>
    <xdr:sp macro="" textlink="" fLocksText="0">
      <xdr:nvSpPr>
        <xdr:cNvPr id="37" name="CustomShape 1"/>
        <xdr:cNvSpPr>
          <a:spLocks noChangeArrowheads="1"/>
        </xdr:cNvSpPr>
      </xdr:nvSpPr>
      <xdr:spPr bwMode="auto">
        <a:xfrm>
          <a:off x="1762125" y="3876675"/>
          <a:ext cx="419100" cy="257175"/>
        </a:xfrm>
        <a:custGeom>
          <a:avLst/>
          <a:gdLst>
            <a:gd name="G0" fmla="+- 1503 0 0"/>
            <a:gd name="G1" fmla="+- 263 0 0"/>
            <a:gd name="T0" fmla="*/ 0 w 1507"/>
            <a:gd name="T1" fmla="*/ 0 h 488"/>
            <a:gd name="T2" fmla="*/ G0 w 1507"/>
            <a:gd name="T3" fmla="*/ G1 h 48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507" h="48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 Cyr"/>
            </a:rPr>
            <a:t>0</a:t>
          </a:r>
        </a:p>
      </xdr:txBody>
    </xdr:sp>
    <xdr:clientData/>
  </xdr:twoCellAnchor>
  <xdr:twoCellAnchor>
    <xdr:from>
      <xdr:col>34</xdr:col>
      <xdr:colOff>66675</xdr:colOff>
      <xdr:row>16</xdr:row>
      <xdr:rowOff>171449</xdr:rowOff>
    </xdr:from>
    <xdr:to>
      <xdr:col>36</xdr:col>
      <xdr:colOff>114300</xdr:colOff>
      <xdr:row>18</xdr:row>
      <xdr:rowOff>152399</xdr:rowOff>
    </xdr:to>
    <xdr:sp macro="" textlink="" fLocksText="0">
      <xdr:nvSpPr>
        <xdr:cNvPr id="38" name="CustomShape 1"/>
        <xdr:cNvSpPr>
          <a:spLocks noChangeArrowheads="1"/>
        </xdr:cNvSpPr>
      </xdr:nvSpPr>
      <xdr:spPr bwMode="auto">
        <a:xfrm>
          <a:off x="6419850" y="3857624"/>
          <a:ext cx="390525" cy="314325"/>
        </a:xfrm>
        <a:custGeom>
          <a:avLst/>
          <a:gdLst>
            <a:gd name="G0" fmla="+- 1206 0 0"/>
            <a:gd name="G1" fmla="+- 290 0 0"/>
            <a:gd name="T0" fmla="*/ 0 w 1256"/>
            <a:gd name="T1" fmla="*/ 0 h 515"/>
            <a:gd name="T2" fmla="*/ G0 w 1256"/>
            <a:gd name="T3" fmla="*/ G1 h 515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256" h="51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 Cyr"/>
            </a:rPr>
            <a:t>=</a:t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17</xdr:col>
      <xdr:colOff>19050</xdr:colOff>
      <xdr:row>18</xdr:row>
      <xdr:rowOff>142875</xdr:rowOff>
    </xdr:to>
    <xdr:sp macro="" textlink="" fLocksText="0">
      <xdr:nvSpPr>
        <xdr:cNvPr id="39" name="CustomShape 1"/>
        <xdr:cNvSpPr>
          <a:spLocks noChangeArrowheads="1"/>
        </xdr:cNvSpPr>
      </xdr:nvSpPr>
      <xdr:spPr bwMode="auto">
        <a:xfrm>
          <a:off x="2924175" y="3857625"/>
          <a:ext cx="533400" cy="304800"/>
        </a:xfrm>
        <a:custGeom>
          <a:avLst/>
          <a:gdLst>
            <a:gd name="G0" fmla="+- 1455 0 0"/>
            <a:gd name="G1" fmla="+- 263 0 0"/>
            <a:gd name="T0" fmla="*/ 0 w 1507"/>
            <a:gd name="T1" fmla="*/ 0 h 488"/>
            <a:gd name="T2" fmla="*/ G0 w 1507"/>
            <a:gd name="T3" fmla="*/ G1 h 48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507" h="48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 Cyr"/>
            </a:rPr>
            <a:t>8</a:t>
          </a:r>
        </a:p>
      </xdr:txBody>
    </xdr:sp>
    <xdr:clientData/>
  </xdr:twoCellAnchor>
  <xdr:twoCellAnchor>
    <xdr:from>
      <xdr:col>27</xdr:col>
      <xdr:colOff>0</xdr:colOff>
      <xdr:row>17</xdr:row>
      <xdr:rowOff>9525</xdr:rowOff>
    </xdr:from>
    <xdr:to>
      <xdr:col>30</xdr:col>
      <xdr:colOff>38100</xdr:colOff>
      <xdr:row>18</xdr:row>
      <xdr:rowOff>66675</xdr:rowOff>
    </xdr:to>
    <xdr:sp macro="" textlink="" fLocksText="0">
      <xdr:nvSpPr>
        <xdr:cNvPr id="40" name="CustomShape 1"/>
        <xdr:cNvSpPr>
          <a:spLocks noChangeArrowheads="1"/>
        </xdr:cNvSpPr>
      </xdr:nvSpPr>
      <xdr:spPr bwMode="auto">
        <a:xfrm>
          <a:off x="5153025" y="3867150"/>
          <a:ext cx="552450" cy="219075"/>
        </a:xfrm>
        <a:custGeom>
          <a:avLst/>
          <a:gdLst>
            <a:gd name="G0" fmla="+- 1456 0 0"/>
            <a:gd name="G1" fmla="+- 290 0 0"/>
            <a:gd name="T0" fmla="*/ 0 w 1507"/>
            <a:gd name="T1" fmla="*/ 0 h 515"/>
            <a:gd name="T2" fmla="*/ G0 w 1507"/>
            <a:gd name="T3" fmla="*/ G1 h 515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507" h="51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III</a:t>
          </a:r>
        </a:p>
      </xdr:txBody>
    </xdr:sp>
    <xdr:clientData/>
  </xdr:twoCellAnchor>
  <xdr:twoCellAnchor>
    <xdr:from>
      <xdr:col>20</xdr:col>
      <xdr:colOff>133350</xdr:colOff>
      <xdr:row>16</xdr:row>
      <xdr:rowOff>161925</xdr:rowOff>
    </xdr:from>
    <xdr:to>
      <xdr:col>23</xdr:col>
      <xdr:colOff>133350</xdr:colOff>
      <xdr:row>18</xdr:row>
      <xdr:rowOff>66675</xdr:rowOff>
    </xdr:to>
    <xdr:sp macro="" textlink="" fLocksText="0">
      <xdr:nvSpPr>
        <xdr:cNvPr id="41" name="CustomShape 1"/>
        <xdr:cNvSpPr>
          <a:spLocks noChangeArrowheads="1"/>
        </xdr:cNvSpPr>
      </xdr:nvSpPr>
      <xdr:spPr bwMode="auto">
        <a:xfrm>
          <a:off x="4086225" y="3848100"/>
          <a:ext cx="514350" cy="238125"/>
        </a:xfrm>
        <a:custGeom>
          <a:avLst/>
          <a:gdLst>
            <a:gd name="G0" fmla="+- 1749 0 0"/>
            <a:gd name="G1" fmla="+- 581 0 0"/>
            <a:gd name="T0" fmla="*/ 0 w 1490"/>
            <a:gd name="T1" fmla="*/ 0 h 489"/>
            <a:gd name="T2" fmla="*/ G0 w 1490"/>
            <a:gd name="T3" fmla="*/ G1 h 489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490" h="489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 Cyr"/>
            </a:rPr>
            <a:t>: :</a:t>
          </a:r>
        </a:p>
      </xdr:txBody>
    </xdr:sp>
    <xdr:clientData/>
  </xdr:twoCellAnchor>
  <xdr:twoCellAnchor>
    <xdr:from>
      <xdr:col>12</xdr:col>
      <xdr:colOff>28575</xdr:colOff>
      <xdr:row>19</xdr:row>
      <xdr:rowOff>47625</xdr:rowOff>
    </xdr:from>
    <xdr:to>
      <xdr:col>18</xdr:col>
      <xdr:colOff>95250</xdr:colOff>
      <xdr:row>21</xdr:row>
      <xdr:rowOff>114300</xdr:rowOff>
    </xdr:to>
    <xdr:sp macro="" textlink="" fLocksText="0">
      <xdr:nvSpPr>
        <xdr:cNvPr id="42" name="CustomShape 1"/>
        <xdr:cNvSpPr>
          <a:spLocks noChangeArrowheads="1"/>
        </xdr:cNvSpPr>
      </xdr:nvSpPr>
      <xdr:spPr bwMode="auto">
        <a:xfrm>
          <a:off x="2609850" y="4229100"/>
          <a:ext cx="1095375" cy="390525"/>
        </a:xfrm>
        <a:custGeom>
          <a:avLst/>
          <a:gdLst>
            <a:gd name="G0" fmla="+- 3086 0 0"/>
            <a:gd name="G1" fmla="+- 1200 0 0"/>
            <a:gd name="T0" fmla="*/ 0 w 3097"/>
            <a:gd name="T1" fmla="*/ 0 h 1438"/>
            <a:gd name="T2" fmla="*/ G0 w 3097"/>
            <a:gd name="T3" fmla="*/ G1 h 143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3097" h="143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Производственная практика</a:t>
          </a:r>
        </a:p>
      </xdr:txBody>
    </xdr:sp>
    <xdr:clientData/>
  </xdr:twoCellAnchor>
  <xdr:twoCellAnchor>
    <xdr:from>
      <xdr:col>26</xdr:col>
      <xdr:colOff>76200</xdr:colOff>
      <xdr:row>19</xdr:row>
      <xdr:rowOff>47625</xdr:rowOff>
    </xdr:from>
    <xdr:to>
      <xdr:col>30</xdr:col>
      <xdr:colOff>161925</xdr:colOff>
      <xdr:row>21</xdr:row>
      <xdr:rowOff>0</xdr:rowOff>
    </xdr:to>
    <xdr:sp macro="" textlink="" fLocksText="0">
      <xdr:nvSpPr>
        <xdr:cNvPr id="43" name="CustomShape 1"/>
        <xdr:cNvSpPr>
          <a:spLocks noChangeArrowheads="1"/>
        </xdr:cNvSpPr>
      </xdr:nvSpPr>
      <xdr:spPr bwMode="auto">
        <a:xfrm>
          <a:off x="5057775" y="4229100"/>
          <a:ext cx="771525" cy="276225"/>
        </a:xfrm>
        <a:custGeom>
          <a:avLst/>
          <a:gdLst>
            <a:gd name="G0" fmla="+- 2858 0 0"/>
            <a:gd name="G1" fmla="+- 1200 0 0"/>
            <a:gd name="T0" fmla="*/ 0 w 2915"/>
            <a:gd name="T1" fmla="*/ 0 h 1438"/>
            <a:gd name="T2" fmla="*/ G0 w 2915"/>
            <a:gd name="T3" fmla="*/ G1 h 143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915" h="143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ГИА</a:t>
          </a:r>
        </a:p>
      </xdr:txBody>
    </xdr:sp>
    <xdr:clientData/>
  </xdr:twoCellAnchor>
  <xdr:twoCellAnchor>
    <xdr:from>
      <xdr:col>20</xdr:col>
      <xdr:colOff>38100</xdr:colOff>
      <xdr:row>19</xdr:row>
      <xdr:rowOff>47625</xdr:rowOff>
    </xdr:from>
    <xdr:to>
      <xdr:col>25</xdr:col>
      <xdr:colOff>114300</xdr:colOff>
      <xdr:row>21</xdr:row>
      <xdr:rowOff>104775</xdr:rowOff>
    </xdr:to>
    <xdr:sp macro="" textlink="" fLocksText="0">
      <xdr:nvSpPr>
        <xdr:cNvPr id="44" name="CustomShape 1"/>
        <xdr:cNvSpPr>
          <a:spLocks noChangeArrowheads="1"/>
        </xdr:cNvSpPr>
      </xdr:nvSpPr>
      <xdr:spPr bwMode="auto">
        <a:xfrm>
          <a:off x="3990975" y="4229100"/>
          <a:ext cx="933450" cy="381000"/>
        </a:xfrm>
        <a:custGeom>
          <a:avLst/>
          <a:gdLst>
            <a:gd name="G0" fmla="+- 2621 0 0"/>
            <a:gd name="G1" fmla="+- 1174 0 0"/>
            <a:gd name="T0" fmla="*/ 0 w 2678"/>
            <a:gd name="T1" fmla="*/ 0 h 1412"/>
            <a:gd name="T2" fmla="*/ G0 w 2678"/>
            <a:gd name="T3" fmla="*/ G1 h 1412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678" h="1412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Промежуточная аттестация</a:t>
          </a:r>
        </a:p>
      </xdr:txBody>
    </xdr:sp>
    <xdr:clientData/>
  </xdr:twoCellAnchor>
  <xdr:twoCellAnchor>
    <xdr:from>
      <xdr:col>34</xdr:col>
      <xdr:colOff>0</xdr:colOff>
      <xdr:row>19</xdr:row>
      <xdr:rowOff>47625</xdr:rowOff>
    </xdr:from>
    <xdr:to>
      <xdr:col>37</xdr:col>
      <xdr:colOff>47625</xdr:colOff>
      <xdr:row>21</xdr:row>
      <xdr:rowOff>104775</xdr:rowOff>
    </xdr:to>
    <xdr:sp macro="" textlink="" fLocksText="0">
      <xdr:nvSpPr>
        <xdr:cNvPr id="45" name="CustomShape 1"/>
        <xdr:cNvSpPr>
          <a:spLocks noChangeArrowheads="1"/>
        </xdr:cNvSpPr>
      </xdr:nvSpPr>
      <xdr:spPr bwMode="auto">
        <a:xfrm>
          <a:off x="6353175" y="4229100"/>
          <a:ext cx="561975" cy="381000"/>
        </a:xfrm>
        <a:custGeom>
          <a:avLst/>
          <a:gdLst>
            <a:gd name="G0" fmla="+- 1581 0 0"/>
            <a:gd name="G1" fmla="+- 1174 0 0"/>
            <a:gd name="T0" fmla="*/ 0 w 1633"/>
            <a:gd name="T1" fmla="*/ 0 h 1412"/>
            <a:gd name="T2" fmla="*/ G0 w 1633"/>
            <a:gd name="T3" fmla="*/ G1 h 1412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633" h="1412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Каникулы</a:t>
          </a: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381000</xdr:colOff>
      <xdr:row>17</xdr:row>
      <xdr:rowOff>114300</xdr:rowOff>
    </xdr:from>
    <xdr:to>
      <xdr:col>3</xdr:col>
      <xdr:colOff>85725</xdr:colOff>
      <xdr:row>19</xdr:row>
      <xdr:rowOff>66675</xdr:rowOff>
    </xdr:to>
    <xdr:sp macro="" textlink="">
      <xdr:nvSpPr>
        <xdr:cNvPr id="10890" name="CustomShape 1"/>
        <xdr:cNvSpPr>
          <a:spLocks noChangeArrowheads="1"/>
        </xdr:cNvSpPr>
      </xdr:nvSpPr>
      <xdr:spPr bwMode="auto">
        <a:xfrm>
          <a:off x="704850" y="4048125"/>
          <a:ext cx="419100" cy="276225"/>
        </a:xfrm>
        <a:custGeom>
          <a:avLst/>
          <a:gdLst>
            <a:gd name="T0" fmla="*/ 2147483646 w 1510"/>
            <a:gd name="T1" fmla="*/ 2147483646 h 515"/>
            <a:gd name="T2" fmla="*/ 2147483646 w 1510"/>
            <a:gd name="T3" fmla="*/ 2147483646 h 515"/>
            <a:gd name="T4" fmla="*/ 0 w 1510"/>
            <a:gd name="T5" fmla="*/ 2147483646 h 515"/>
            <a:gd name="T6" fmla="*/ 2147483646 w 1510"/>
            <a:gd name="T7" fmla="*/ 0 h 51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510"/>
            <a:gd name="T13" fmla="*/ 0 h 515"/>
            <a:gd name="T14" fmla="*/ 1454 w 1510"/>
            <a:gd name="T15" fmla="*/ 290 h 5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10" h="51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161192</xdr:colOff>
      <xdr:row>19</xdr:row>
      <xdr:rowOff>29308</xdr:rowOff>
    </xdr:from>
    <xdr:to>
      <xdr:col>5</xdr:col>
      <xdr:colOff>132617</xdr:colOff>
      <xdr:row>22</xdr:row>
      <xdr:rowOff>98181</xdr:rowOff>
    </xdr:to>
    <xdr:sp macro="" textlink="" fLocksText="0">
      <xdr:nvSpPr>
        <xdr:cNvPr id="48" name="CustomShape 1"/>
        <xdr:cNvSpPr>
          <a:spLocks noChangeArrowheads="1"/>
        </xdr:cNvSpPr>
      </xdr:nvSpPr>
      <xdr:spPr bwMode="auto">
        <a:xfrm>
          <a:off x="483577" y="4271596"/>
          <a:ext cx="1019175" cy="552450"/>
        </a:xfrm>
        <a:custGeom>
          <a:avLst/>
          <a:gdLst>
            <a:gd name="G0" fmla="+- 2874 0 0"/>
            <a:gd name="G1" fmla="+- 888 0 0"/>
            <a:gd name="T0" fmla="*/ 0 w 2932"/>
            <a:gd name="T1" fmla="*/ 0 h 1118"/>
            <a:gd name="T2" fmla="*/ G0 w 2932"/>
            <a:gd name="T3" fmla="*/ G1 h 111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932" h="111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Теоретическое обучение</a:t>
          </a:r>
        </a:p>
      </xdr:txBody>
    </xdr:sp>
    <xdr:clientData/>
  </xdr:twoCellAnchor>
  <xdr:twoCellAnchor>
    <xdr:from>
      <xdr:col>5</xdr:col>
      <xdr:colOff>153865</xdr:colOff>
      <xdr:row>19</xdr:row>
      <xdr:rowOff>21981</xdr:rowOff>
    </xdr:from>
    <xdr:to>
      <xdr:col>11</xdr:col>
      <xdr:colOff>0</xdr:colOff>
      <xdr:row>22</xdr:row>
      <xdr:rowOff>81329</xdr:rowOff>
    </xdr:to>
    <xdr:sp macro="" textlink="" fLocksText="0">
      <xdr:nvSpPr>
        <xdr:cNvPr id="51" name="CustomShape 1"/>
        <xdr:cNvSpPr>
          <a:spLocks noChangeArrowheads="1"/>
        </xdr:cNvSpPr>
      </xdr:nvSpPr>
      <xdr:spPr bwMode="auto">
        <a:xfrm>
          <a:off x="1524000" y="4264269"/>
          <a:ext cx="857250" cy="542925"/>
        </a:xfrm>
        <a:custGeom>
          <a:avLst/>
          <a:gdLst>
            <a:gd name="G0" fmla="+- 2411 0 0"/>
            <a:gd name="G1" fmla="+- 1671 0 0"/>
            <a:gd name="T0" fmla="*/ 0 w 2467"/>
            <a:gd name="T1" fmla="*/ 0 h 1919"/>
            <a:gd name="T2" fmla="*/ G0 w 2467"/>
            <a:gd name="T3" fmla="*/ G1 h 1919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467" h="1919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Учебная практика</a:t>
          </a: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89</xdr:row>
      <xdr:rowOff>180975</xdr:rowOff>
    </xdr:from>
    <xdr:to>
      <xdr:col>2</xdr:col>
      <xdr:colOff>9525</xdr:colOff>
      <xdr:row>90</xdr:row>
      <xdr:rowOff>47625</xdr:rowOff>
    </xdr:to>
    <xdr:sp macro="" textlink="">
      <xdr:nvSpPr>
        <xdr:cNvPr id="3435" name="CustomShape 1"/>
        <xdr:cNvSpPr>
          <a:spLocks noChangeArrowheads="1"/>
        </xdr:cNvSpPr>
      </xdr:nvSpPr>
      <xdr:spPr bwMode="auto">
        <a:xfrm>
          <a:off x="342900" y="18268950"/>
          <a:ext cx="5724525" cy="47625"/>
        </a:xfrm>
        <a:custGeom>
          <a:avLst/>
          <a:gdLst>
            <a:gd name="T0" fmla="*/ 2147483646 w 16115"/>
            <a:gd name="T1" fmla="*/ 2147483646 h 340"/>
            <a:gd name="T2" fmla="*/ 2147483646 w 16115"/>
            <a:gd name="T3" fmla="*/ 2147483646 h 340"/>
            <a:gd name="T4" fmla="*/ 0 w 16115"/>
            <a:gd name="T5" fmla="*/ 2147483646 h 340"/>
            <a:gd name="T6" fmla="*/ 2147483646 w 16115"/>
            <a:gd name="T7" fmla="*/ 0 h 34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6115"/>
            <a:gd name="T13" fmla="*/ 0 h 340"/>
            <a:gd name="T14" fmla="*/ 16110 w 16115"/>
            <a:gd name="T15" fmla="*/ 140 h 34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115" h="34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5191125</xdr:colOff>
      <xdr:row>71</xdr:row>
      <xdr:rowOff>200025</xdr:rowOff>
    </xdr:from>
    <xdr:to>
      <xdr:col>3</xdr:col>
      <xdr:colOff>4810125</xdr:colOff>
      <xdr:row>72</xdr:row>
      <xdr:rowOff>66675</xdr:rowOff>
    </xdr:to>
    <xdr:sp macro="" textlink="">
      <xdr:nvSpPr>
        <xdr:cNvPr id="3436" name="CustomShape 1"/>
        <xdr:cNvSpPr>
          <a:spLocks noChangeArrowheads="1"/>
        </xdr:cNvSpPr>
      </xdr:nvSpPr>
      <xdr:spPr bwMode="auto">
        <a:xfrm>
          <a:off x="5734050" y="14782800"/>
          <a:ext cx="5876925" cy="66675"/>
        </a:xfrm>
        <a:custGeom>
          <a:avLst/>
          <a:gdLst>
            <a:gd name="T0" fmla="*/ 2147483646 w 16678"/>
            <a:gd name="T1" fmla="*/ 2147483646 h 191"/>
            <a:gd name="T2" fmla="*/ 2147483646 w 16678"/>
            <a:gd name="T3" fmla="*/ 2147483646 h 191"/>
            <a:gd name="T4" fmla="*/ 0 w 16678"/>
            <a:gd name="T5" fmla="*/ 2147483646 h 191"/>
            <a:gd name="T6" fmla="*/ 2147483646 w 16678"/>
            <a:gd name="T7" fmla="*/ 0 h 191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6678"/>
            <a:gd name="T13" fmla="*/ 0 h 191"/>
            <a:gd name="T14" fmla="*/ 16566 w 16678"/>
            <a:gd name="T15" fmla="*/ 184 h 19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678" h="191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B1:BL23"/>
  <sheetViews>
    <sheetView zoomScale="130" zoomScaleNormal="130" workbookViewId="0">
      <selection activeCell="BL4" sqref="BL4"/>
    </sheetView>
  </sheetViews>
  <sheetFormatPr defaultColWidth="8.625" defaultRowHeight="12.75" x14ac:dyDescent="0.2"/>
  <cols>
    <col min="1" max="1" width="4.25" style="1" customWidth="1"/>
    <col min="2" max="2" width="7.125" style="2" customWidth="1"/>
    <col min="3" max="45" width="2.25" style="1" customWidth="1"/>
    <col min="46" max="46" width="3" style="1" customWidth="1"/>
    <col min="47" max="47" width="2.625" style="1" customWidth="1"/>
    <col min="48" max="48" width="2.25" style="1" customWidth="1"/>
    <col min="49" max="51" width="3" style="1" customWidth="1"/>
    <col min="52" max="52" width="3.375" style="1" customWidth="1"/>
    <col min="53" max="54" width="3.125" style="1" customWidth="1"/>
    <col min="55" max="55" width="6" style="1" customWidth="1"/>
    <col min="56" max="56" width="12.375" style="1" customWidth="1"/>
    <col min="57" max="57" width="5.875" style="1" customWidth="1"/>
    <col min="58" max="58" width="8.625" style="1"/>
    <col min="59" max="59" width="7.375" style="1" customWidth="1"/>
    <col min="60" max="60" width="6.375" style="1" customWidth="1"/>
    <col min="61" max="61" width="9.375" style="1" customWidth="1"/>
    <col min="62" max="62" width="5" style="1" customWidth="1"/>
    <col min="63" max="63" width="7.5" style="1" customWidth="1"/>
    <col min="64" max="16384" width="8.625" style="1"/>
  </cols>
  <sheetData>
    <row r="1" spans="2:64" ht="15.75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 s="3"/>
      <c r="BH1" s="3"/>
      <c r="BI1"/>
      <c r="BJ1"/>
      <c r="BK1"/>
      <c r="BL1"/>
    </row>
    <row r="2" spans="2:64" ht="14.25" x14ac:dyDescent="0.2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2:64" ht="62.25" customHeight="1" x14ac:dyDescent="0.2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2:64" ht="45" customHeight="1" x14ac:dyDescent="0.2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 s="270" t="s">
        <v>193</v>
      </c>
      <c r="BE4" s="270"/>
      <c r="BF4" s="270"/>
      <c r="BG4" s="270"/>
      <c r="BH4" s="270"/>
      <c r="BI4" s="270"/>
      <c r="BJ4"/>
      <c r="BK4"/>
      <c r="BL4"/>
    </row>
    <row r="5" spans="2:64" ht="14.25" x14ac:dyDescent="0.2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 s="271"/>
      <c r="BD5" s="271"/>
      <c r="BE5"/>
      <c r="BF5"/>
      <c r="BG5"/>
      <c r="BH5"/>
      <c r="BI5"/>
      <c r="BJ5"/>
      <c r="BK5"/>
      <c r="BL5"/>
    </row>
    <row r="6" spans="2:64" ht="0.75" customHeight="1" x14ac:dyDescent="0.2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2:64" ht="18" customHeight="1" x14ac:dyDescent="0.2"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4"/>
      <c r="AU7" s="5"/>
      <c r="AV7" s="5"/>
      <c r="AW7" s="5"/>
      <c r="AX7" s="5"/>
      <c r="AY7" s="5"/>
      <c r="AZ7" s="5"/>
      <c r="BA7" s="5"/>
      <c r="BB7" s="5"/>
      <c r="BC7"/>
      <c r="BD7"/>
      <c r="BE7"/>
      <c r="BF7"/>
      <c r="BG7"/>
      <c r="BH7"/>
      <c r="BI7"/>
      <c r="BJ7"/>
      <c r="BK7"/>
      <c r="BL7"/>
    </row>
    <row r="8" spans="2:64" ht="15.75" x14ac:dyDescent="0.2">
      <c r="B8" s="273" t="s">
        <v>0</v>
      </c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6"/>
      <c r="AU8" s="6"/>
      <c r="AV8" s="6"/>
      <c r="AW8" s="6"/>
      <c r="AX8" s="6"/>
      <c r="AY8" s="6"/>
      <c r="AZ8" s="6"/>
      <c r="BA8" s="6"/>
      <c r="BB8" s="6"/>
      <c r="BC8"/>
      <c r="BD8" s="7" t="s">
        <v>1</v>
      </c>
      <c r="BE8" s="5"/>
      <c r="BF8" s="5"/>
      <c r="BG8" s="5"/>
      <c r="BH8" s="5"/>
      <c r="BI8" s="8"/>
      <c r="BJ8" s="8"/>
      <c r="BK8" s="8"/>
    </row>
    <row r="9" spans="2:64" ht="13.5" thickBot="1" x14ac:dyDescent="0.25">
      <c r="B9" s="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6"/>
      <c r="AU9" s="6"/>
      <c r="AV9" s="6"/>
      <c r="AW9" s="6"/>
      <c r="AX9" s="6"/>
      <c r="AY9" s="6"/>
      <c r="AZ9" s="6"/>
      <c r="BA9" s="6"/>
      <c r="BB9" s="6"/>
      <c r="BC9" s="6"/>
      <c r="BD9" s="4"/>
      <c r="BE9" s="5"/>
      <c r="BF9" s="5"/>
      <c r="BG9" s="5"/>
      <c r="BH9" s="5"/>
      <c r="BI9" s="5"/>
      <c r="BJ9" s="5"/>
      <c r="BK9" s="5"/>
    </row>
    <row r="10" spans="2:64" ht="13.5" thickBot="1" x14ac:dyDescent="0.25">
      <c r="B10" s="274" t="s">
        <v>2</v>
      </c>
      <c r="C10" s="275" t="s">
        <v>3</v>
      </c>
      <c r="D10" s="275"/>
      <c r="E10" s="275"/>
      <c r="F10" s="275"/>
      <c r="G10" s="275"/>
      <c r="H10" s="276" t="s">
        <v>4</v>
      </c>
      <c r="I10" s="276"/>
      <c r="J10" s="276"/>
      <c r="K10" s="276"/>
      <c r="L10" s="276" t="s">
        <v>5</v>
      </c>
      <c r="M10" s="276"/>
      <c r="N10" s="276"/>
      <c r="O10" s="276"/>
      <c r="P10" s="276" t="s">
        <v>6</v>
      </c>
      <c r="Q10" s="276"/>
      <c r="R10" s="276"/>
      <c r="S10" s="276"/>
      <c r="T10" s="276"/>
      <c r="U10" s="276" t="s">
        <v>7</v>
      </c>
      <c r="V10" s="276"/>
      <c r="W10" s="276"/>
      <c r="X10" s="276"/>
      <c r="Y10" s="276" t="s">
        <v>8</v>
      </c>
      <c r="Z10" s="276"/>
      <c r="AA10" s="276"/>
      <c r="AB10" s="276"/>
      <c r="AC10" s="276" t="s">
        <v>9</v>
      </c>
      <c r="AD10" s="276"/>
      <c r="AE10" s="276"/>
      <c r="AF10" s="276"/>
      <c r="AG10" s="276"/>
      <c r="AH10" s="276" t="s">
        <v>10</v>
      </c>
      <c r="AI10" s="276"/>
      <c r="AJ10" s="276"/>
      <c r="AK10" s="276"/>
      <c r="AL10" s="276" t="s">
        <v>11</v>
      </c>
      <c r="AM10" s="276"/>
      <c r="AN10" s="276"/>
      <c r="AO10" s="276"/>
      <c r="AP10" s="276" t="s">
        <v>12</v>
      </c>
      <c r="AQ10" s="276"/>
      <c r="AR10" s="276"/>
      <c r="AS10" s="276"/>
      <c r="AT10" s="276" t="s">
        <v>13</v>
      </c>
      <c r="AU10" s="276"/>
      <c r="AV10" s="276"/>
      <c r="AW10" s="276"/>
      <c r="AX10" s="278" t="s">
        <v>14</v>
      </c>
      <c r="AY10" s="278"/>
      <c r="AZ10" s="278"/>
      <c r="BA10" s="278"/>
      <c r="BB10" s="278"/>
      <c r="BC10" s="274" t="s">
        <v>2</v>
      </c>
      <c r="BD10" s="10" t="s">
        <v>15</v>
      </c>
      <c r="BE10" s="11" t="s">
        <v>16</v>
      </c>
      <c r="BF10" s="277" t="s">
        <v>17</v>
      </c>
      <c r="BG10" s="277"/>
      <c r="BH10" s="12" t="s">
        <v>18</v>
      </c>
      <c r="BI10" s="13" t="s">
        <v>19</v>
      </c>
      <c r="BJ10" s="13" t="s">
        <v>20</v>
      </c>
      <c r="BK10" s="14" t="s">
        <v>21</v>
      </c>
    </row>
    <row r="11" spans="2:64" ht="15" thickBot="1" x14ac:dyDescent="0.25">
      <c r="B11" s="274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  <c r="R11" s="16"/>
      <c r="S11" s="16"/>
      <c r="T11" s="16"/>
      <c r="U11" s="16"/>
      <c r="V11" s="16"/>
      <c r="W11" s="16"/>
      <c r="X11" s="16"/>
      <c r="Y11" s="16"/>
      <c r="Z11" s="17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8"/>
      <c r="AQ11" s="19"/>
      <c r="AR11" s="20"/>
      <c r="AS11" s="21"/>
      <c r="AT11" s="17"/>
      <c r="AU11" s="22"/>
      <c r="AV11" s="22"/>
      <c r="AW11" s="22"/>
      <c r="AX11" s="22"/>
      <c r="AY11" s="22"/>
      <c r="AZ11" s="22"/>
      <c r="BA11" s="22"/>
      <c r="BB11" s="23"/>
      <c r="BC11" s="274"/>
      <c r="BD11" s="24" t="s">
        <v>22</v>
      </c>
      <c r="BE11" s="25" t="s">
        <v>23</v>
      </c>
      <c r="BF11" s="206" t="s">
        <v>24</v>
      </c>
      <c r="BG11" s="207" t="s">
        <v>152</v>
      </c>
      <c r="BH11" s="25" t="s">
        <v>25</v>
      </c>
      <c r="BI11" s="26" t="s">
        <v>26</v>
      </c>
      <c r="BJ11" s="27" t="s">
        <v>27</v>
      </c>
      <c r="BK11" s="28"/>
    </row>
    <row r="12" spans="2:64" ht="15" customHeight="1" thickBot="1" x14ac:dyDescent="0.25">
      <c r="B12" s="274"/>
      <c r="C12" s="29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30"/>
      <c r="AT12" s="31"/>
      <c r="AU12" s="31"/>
      <c r="AV12" s="31"/>
      <c r="AW12" s="31"/>
      <c r="AX12" s="31"/>
      <c r="AY12" s="31"/>
      <c r="AZ12" s="31"/>
      <c r="BA12" s="31"/>
      <c r="BB12" s="32"/>
      <c r="BC12" s="274"/>
      <c r="BD12" s="24" t="s">
        <v>28</v>
      </c>
      <c r="BE12" s="33"/>
      <c r="BF12" s="27" t="s">
        <v>29</v>
      </c>
      <c r="BG12" s="208" t="s">
        <v>153</v>
      </c>
      <c r="BH12" s="27" t="s">
        <v>30</v>
      </c>
      <c r="BI12" s="26" t="s">
        <v>30</v>
      </c>
      <c r="BJ12" s="27"/>
      <c r="BK12" s="28"/>
    </row>
    <row r="13" spans="2:64" ht="15" customHeight="1" thickBot="1" x14ac:dyDescent="0.25">
      <c r="B13" s="274"/>
      <c r="C13" s="34">
        <v>1</v>
      </c>
      <c r="D13" s="35">
        <v>2</v>
      </c>
      <c r="E13" s="35">
        <v>3</v>
      </c>
      <c r="F13" s="35">
        <v>4</v>
      </c>
      <c r="G13" s="35">
        <v>5</v>
      </c>
      <c r="H13" s="35">
        <v>6</v>
      </c>
      <c r="I13" s="35">
        <v>7</v>
      </c>
      <c r="J13" s="35">
        <v>8</v>
      </c>
      <c r="K13" s="35">
        <v>9</v>
      </c>
      <c r="L13" s="35">
        <v>10</v>
      </c>
      <c r="M13" s="35">
        <v>11</v>
      </c>
      <c r="N13" s="35">
        <v>12</v>
      </c>
      <c r="O13" s="35">
        <v>13</v>
      </c>
      <c r="P13" s="35">
        <v>14</v>
      </c>
      <c r="Q13" s="35">
        <v>15</v>
      </c>
      <c r="R13" s="35">
        <v>16</v>
      </c>
      <c r="S13" s="35">
        <v>17</v>
      </c>
      <c r="T13" s="35">
        <v>18</v>
      </c>
      <c r="U13" s="35">
        <v>19</v>
      </c>
      <c r="V13" s="35">
        <v>20</v>
      </c>
      <c r="W13" s="35">
        <v>21</v>
      </c>
      <c r="X13" s="35">
        <v>22</v>
      </c>
      <c r="Y13" s="35">
        <v>23</v>
      </c>
      <c r="Z13" s="35">
        <v>24</v>
      </c>
      <c r="AA13" s="35">
        <v>25</v>
      </c>
      <c r="AB13" s="35">
        <v>26</v>
      </c>
      <c r="AC13" s="35">
        <v>27</v>
      </c>
      <c r="AD13" s="35">
        <v>28</v>
      </c>
      <c r="AE13" s="35">
        <v>29</v>
      </c>
      <c r="AF13" s="35">
        <v>30</v>
      </c>
      <c r="AG13" s="35">
        <v>31</v>
      </c>
      <c r="AH13" s="35">
        <v>32</v>
      </c>
      <c r="AI13" s="35">
        <v>33</v>
      </c>
      <c r="AJ13" s="35">
        <v>34</v>
      </c>
      <c r="AK13" s="35">
        <v>35</v>
      </c>
      <c r="AL13" s="35">
        <v>36</v>
      </c>
      <c r="AM13" s="35">
        <v>37</v>
      </c>
      <c r="AN13" s="35">
        <v>38</v>
      </c>
      <c r="AO13" s="35">
        <v>39</v>
      </c>
      <c r="AP13" s="35">
        <v>40</v>
      </c>
      <c r="AQ13" s="35">
        <v>41</v>
      </c>
      <c r="AR13" s="35">
        <v>42</v>
      </c>
      <c r="AS13" s="36">
        <v>43</v>
      </c>
      <c r="AT13" s="35">
        <v>44</v>
      </c>
      <c r="AU13" s="35">
        <v>45</v>
      </c>
      <c r="AV13" s="35">
        <v>46</v>
      </c>
      <c r="AW13" s="35">
        <v>47</v>
      </c>
      <c r="AX13" s="35">
        <v>48</v>
      </c>
      <c r="AY13" s="35">
        <v>49</v>
      </c>
      <c r="AZ13" s="35">
        <v>50</v>
      </c>
      <c r="BA13" s="35">
        <v>51</v>
      </c>
      <c r="BB13" s="36">
        <v>52</v>
      </c>
      <c r="BC13" s="274"/>
      <c r="BD13" s="37" t="s">
        <v>31</v>
      </c>
      <c r="BE13" s="38"/>
      <c r="BF13" s="39"/>
      <c r="BG13" s="209"/>
      <c r="BH13" s="39"/>
      <c r="BI13" s="40"/>
      <c r="BJ13" s="41"/>
      <c r="BK13" s="42"/>
    </row>
    <row r="14" spans="2:64" x14ac:dyDescent="0.2">
      <c r="B14" s="43">
        <v>1</v>
      </c>
      <c r="C14" s="44"/>
      <c r="D14" s="45"/>
      <c r="E14" s="45"/>
      <c r="F14" s="45"/>
      <c r="G14" s="46"/>
      <c r="H14" s="46"/>
      <c r="I14" s="45"/>
      <c r="J14" s="45"/>
      <c r="K14" s="45"/>
      <c r="L14" s="45"/>
      <c r="M14" s="45"/>
      <c r="N14" s="45"/>
      <c r="O14" s="45"/>
      <c r="P14" s="45"/>
      <c r="Q14" s="45"/>
      <c r="R14" s="46"/>
      <c r="S14" s="46"/>
      <c r="T14" s="46"/>
      <c r="U14" s="47" t="s">
        <v>32</v>
      </c>
      <c r="V14" s="48" t="s">
        <v>33</v>
      </c>
      <c r="W14" s="49" t="s">
        <v>33</v>
      </c>
      <c r="X14" s="49"/>
      <c r="Y14" s="49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243">
        <v>0</v>
      </c>
      <c r="AP14" s="240">
        <v>0</v>
      </c>
      <c r="AQ14" s="240">
        <v>0</v>
      </c>
      <c r="AR14" s="240">
        <v>0</v>
      </c>
      <c r="AS14" s="49" t="s">
        <v>32</v>
      </c>
      <c r="AT14" s="49" t="s">
        <v>33</v>
      </c>
      <c r="AU14" s="50" t="s">
        <v>33</v>
      </c>
      <c r="AV14" s="50" t="s">
        <v>33</v>
      </c>
      <c r="AW14" s="50" t="s">
        <v>33</v>
      </c>
      <c r="AX14" s="50" t="s">
        <v>33</v>
      </c>
      <c r="AY14" s="50" t="s">
        <v>33</v>
      </c>
      <c r="AZ14" s="51" t="s">
        <v>33</v>
      </c>
      <c r="BA14" s="52" t="s">
        <v>33</v>
      </c>
      <c r="BB14" s="53" t="s">
        <v>33</v>
      </c>
      <c r="BC14" s="54" t="s">
        <v>34</v>
      </c>
      <c r="BD14" s="241">
        <v>35.5</v>
      </c>
      <c r="BE14" s="232">
        <v>3.5</v>
      </c>
      <c r="BF14" s="55">
        <v>0</v>
      </c>
      <c r="BG14" s="55">
        <v>0</v>
      </c>
      <c r="BH14" s="55">
        <v>2</v>
      </c>
      <c r="BI14" s="55">
        <v>0</v>
      </c>
      <c r="BJ14" s="55">
        <v>11</v>
      </c>
      <c r="BK14" s="55">
        <f xml:space="preserve"> SUM(BD14:BJ14)</f>
        <v>52</v>
      </c>
    </row>
    <row r="15" spans="2:64" x14ac:dyDescent="0.2">
      <c r="B15" s="56">
        <v>2</v>
      </c>
      <c r="C15" s="57"/>
      <c r="D15" s="58"/>
      <c r="E15" s="58"/>
      <c r="F15" s="58"/>
      <c r="G15" s="58"/>
      <c r="H15" s="47"/>
      <c r="I15" s="59"/>
      <c r="J15" s="60"/>
      <c r="K15" s="59"/>
      <c r="L15" s="59"/>
      <c r="M15" s="60"/>
      <c r="N15" s="60"/>
      <c r="O15" s="58"/>
      <c r="P15" s="58"/>
      <c r="Q15" s="58"/>
      <c r="R15" s="233">
        <v>0</v>
      </c>
      <c r="S15" s="233">
        <v>0</v>
      </c>
      <c r="T15" s="233">
        <v>0</v>
      </c>
      <c r="U15" s="47" t="s">
        <v>32</v>
      </c>
      <c r="V15" s="47" t="s">
        <v>33</v>
      </c>
      <c r="W15" s="47" t="s">
        <v>33</v>
      </c>
      <c r="X15" s="47"/>
      <c r="Y15" s="61"/>
      <c r="Z15" s="47"/>
      <c r="AA15" s="47"/>
      <c r="AB15" s="47"/>
      <c r="AC15" s="47"/>
      <c r="AD15" s="62"/>
      <c r="AE15" s="63"/>
      <c r="AF15" s="63"/>
      <c r="AG15" s="63"/>
      <c r="AH15" s="47"/>
      <c r="AI15" s="47"/>
      <c r="AJ15" s="244">
        <v>0</v>
      </c>
      <c r="AK15" s="239">
        <v>0</v>
      </c>
      <c r="AL15" s="238">
        <v>0</v>
      </c>
      <c r="AM15" s="238">
        <v>0</v>
      </c>
      <c r="AN15" s="238">
        <v>0</v>
      </c>
      <c r="AO15" s="238">
        <v>0</v>
      </c>
      <c r="AP15" s="238">
        <v>0</v>
      </c>
      <c r="AQ15" s="233">
        <v>0</v>
      </c>
      <c r="AR15" s="238">
        <v>0</v>
      </c>
      <c r="AS15" s="48" t="s">
        <v>32</v>
      </c>
      <c r="AT15" s="47" t="s">
        <v>33</v>
      </c>
      <c r="AU15" s="49" t="s">
        <v>33</v>
      </c>
      <c r="AV15" s="50" t="s">
        <v>33</v>
      </c>
      <c r="AW15" s="50" t="s">
        <v>33</v>
      </c>
      <c r="AX15" s="50" t="s">
        <v>33</v>
      </c>
      <c r="AY15" s="50" t="s">
        <v>33</v>
      </c>
      <c r="AZ15" s="50" t="s">
        <v>33</v>
      </c>
      <c r="BA15" s="50" t="s">
        <v>33</v>
      </c>
      <c r="BB15" s="64" t="s">
        <v>33</v>
      </c>
      <c r="BC15" s="65" t="s">
        <v>35</v>
      </c>
      <c r="BD15" s="241">
        <v>27.5</v>
      </c>
      <c r="BE15" s="241">
        <v>11.5</v>
      </c>
      <c r="BF15" s="204">
        <v>0</v>
      </c>
      <c r="BG15" s="204">
        <v>0</v>
      </c>
      <c r="BH15" s="204">
        <v>2</v>
      </c>
      <c r="BI15" s="204">
        <v>0</v>
      </c>
      <c r="BJ15" s="204">
        <v>11</v>
      </c>
      <c r="BK15" s="55">
        <f xml:space="preserve"> SUM(BD15:BJ15)</f>
        <v>52</v>
      </c>
    </row>
    <row r="16" spans="2:64" ht="12.75" customHeight="1" thickBot="1" x14ac:dyDescent="0.25">
      <c r="B16" s="56">
        <v>3</v>
      </c>
      <c r="C16" s="66"/>
      <c r="D16" s="58"/>
      <c r="E16" s="58"/>
      <c r="F16" s="58"/>
      <c r="G16" s="67"/>
      <c r="H16" s="67"/>
      <c r="I16" s="68"/>
      <c r="J16" s="60"/>
      <c r="K16" s="202"/>
      <c r="L16" s="202"/>
      <c r="M16" s="202"/>
      <c r="N16" s="202"/>
      <c r="O16" s="202"/>
      <c r="P16" s="202"/>
      <c r="Q16" s="233">
        <v>0</v>
      </c>
      <c r="R16" s="233">
        <v>0</v>
      </c>
      <c r="S16" s="233">
        <v>0</v>
      </c>
      <c r="T16" s="233">
        <v>0</v>
      </c>
      <c r="U16" s="234">
        <v>0</v>
      </c>
      <c r="V16" s="47" t="s">
        <v>33</v>
      </c>
      <c r="W16" s="47" t="s">
        <v>33</v>
      </c>
      <c r="X16" s="235">
        <v>0</v>
      </c>
      <c r="Y16" s="236">
        <v>0</v>
      </c>
      <c r="Z16" s="235">
        <v>8</v>
      </c>
      <c r="AA16" s="235">
        <v>8</v>
      </c>
      <c r="AB16" s="235">
        <v>8</v>
      </c>
      <c r="AC16" s="235">
        <v>8</v>
      </c>
      <c r="AD16" s="235">
        <v>8</v>
      </c>
      <c r="AE16" s="236">
        <v>8</v>
      </c>
      <c r="AF16" s="236">
        <v>8</v>
      </c>
      <c r="AG16" s="236">
        <v>8</v>
      </c>
      <c r="AH16" s="236">
        <v>8</v>
      </c>
      <c r="AI16" s="235">
        <v>8</v>
      </c>
      <c r="AJ16" s="237">
        <v>8</v>
      </c>
      <c r="AK16" s="237">
        <v>8</v>
      </c>
      <c r="AL16" s="237">
        <v>8</v>
      </c>
      <c r="AM16" s="237">
        <v>8</v>
      </c>
      <c r="AN16" s="237">
        <v>8</v>
      </c>
      <c r="AO16" s="237">
        <v>8</v>
      </c>
      <c r="AP16" s="237">
        <v>8</v>
      </c>
      <c r="AQ16" s="198" t="s">
        <v>32</v>
      </c>
      <c r="AR16" s="199" t="s">
        <v>37</v>
      </c>
      <c r="AS16" s="199" t="s">
        <v>37</v>
      </c>
      <c r="AT16" s="69" t="s">
        <v>38</v>
      </c>
      <c r="AU16" s="69" t="s">
        <v>38</v>
      </c>
      <c r="AV16" s="69" t="s">
        <v>38</v>
      </c>
      <c r="AW16" s="69" t="s">
        <v>38</v>
      </c>
      <c r="AX16" s="69" t="s">
        <v>38</v>
      </c>
      <c r="AY16" s="69" t="s">
        <v>38</v>
      </c>
      <c r="AZ16" s="69" t="s">
        <v>38</v>
      </c>
      <c r="BA16" s="69" t="s">
        <v>38</v>
      </c>
      <c r="BB16" s="70" t="s">
        <v>38</v>
      </c>
      <c r="BC16" s="71" t="s">
        <v>36</v>
      </c>
      <c r="BD16" s="205">
        <v>14</v>
      </c>
      <c r="BE16" s="205">
        <v>7</v>
      </c>
      <c r="BF16" s="205">
        <v>17</v>
      </c>
      <c r="BG16" s="205">
        <v>0</v>
      </c>
      <c r="BH16" s="205">
        <v>1</v>
      </c>
      <c r="BI16" s="205">
        <v>2</v>
      </c>
      <c r="BJ16" s="205">
        <v>2</v>
      </c>
      <c r="BK16" s="55">
        <f xml:space="preserve"> SUM(BD16:BJ16)</f>
        <v>43</v>
      </c>
    </row>
    <row r="17" spans="2:63" ht="13.5" thickBot="1" x14ac:dyDescent="0.25">
      <c r="B17" s="72"/>
      <c r="C17" s="73"/>
      <c r="D17" s="73"/>
      <c r="E17" s="73"/>
      <c r="F17" s="73"/>
      <c r="G17" s="74"/>
      <c r="H17" s="74"/>
      <c r="I17" s="74"/>
      <c r="J17" s="73"/>
      <c r="K17" s="74"/>
      <c r="L17" s="74"/>
      <c r="M17" s="74"/>
      <c r="N17" s="74"/>
      <c r="O17" s="75"/>
      <c r="P17" s="74"/>
      <c r="Q17" s="73"/>
      <c r="R17" s="73"/>
      <c r="S17" s="73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7"/>
      <c r="AG17" s="77"/>
      <c r="AH17" s="77"/>
      <c r="AI17" s="77"/>
      <c r="AJ17" s="75"/>
      <c r="AK17" s="75"/>
      <c r="AL17" s="75"/>
      <c r="AM17" s="75"/>
      <c r="AN17" s="75"/>
      <c r="AO17" s="75"/>
      <c r="AT17" s="78"/>
      <c r="AU17" s="78"/>
      <c r="AV17" s="78"/>
      <c r="AW17" s="78"/>
      <c r="AX17" s="78"/>
      <c r="AY17" s="78"/>
      <c r="AZ17" s="78"/>
      <c r="BA17" s="78" t="s">
        <v>39</v>
      </c>
      <c r="BB17" s="78"/>
      <c r="BC17" s="78"/>
      <c r="BD17" s="79">
        <f>SUM(BD14:BD16)</f>
        <v>77</v>
      </c>
      <c r="BE17" s="79">
        <f t="shared" ref="BE17:BJ17" si="0">SUM(BE14:BE16)</f>
        <v>22</v>
      </c>
      <c r="BF17" s="79">
        <f t="shared" si="0"/>
        <v>17</v>
      </c>
      <c r="BG17" s="79">
        <f t="shared" si="0"/>
        <v>0</v>
      </c>
      <c r="BH17" s="79">
        <f t="shared" si="0"/>
        <v>5</v>
      </c>
      <c r="BI17" s="79">
        <f t="shared" si="0"/>
        <v>2</v>
      </c>
      <c r="BJ17" s="79">
        <f t="shared" si="0"/>
        <v>24</v>
      </c>
      <c r="BK17" s="80">
        <f>SUM(BK14:BK16)</f>
        <v>147</v>
      </c>
    </row>
    <row r="18" spans="2:63" x14ac:dyDescent="0.2">
      <c r="C18" s="259"/>
      <c r="I18" s="259"/>
      <c r="P18" s="259"/>
      <c r="W18" s="259"/>
      <c r="AC18" s="259"/>
      <c r="AJ18" s="259"/>
      <c r="AN18" s="242"/>
      <c r="AO18" s="242"/>
    </row>
    <row r="19" spans="2:63" x14ac:dyDescent="0.2">
      <c r="AN19" s="242"/>
      <c r="AO19" s="242"/>
    </row>
    <row r="20" spans="2:63" x14ac:dyDescent="0.2">
      <c r="AN20" s="242"/>
      <c r="AO20" s="242"/>
    </row>
    <row r="21" spans="2:63" x14ac:dyDescent="0.2">
      <c r="AN21" s="242"/>
      <c r="AO21" s="242"/>
    </row>
    <row r="23" spans="2:63" x14ac:dyDescent="0.2">
      <c r="BH23" s="1" t="s">
        <v>157</v>
      </c>
    </row>
  </sheetData>
  <sheetProtection selectLockedCells="1" selectUnlockedCells="1"/>
  <mergeCells count="19">
    <mergeCell ref="Y10:AB10"/>
    <mergeCell ref="BC10:BC13"/>
    <mergeCell ref="BF10:BG10"/>
    <mergeCell ref="AC10:AG10"/>
    <mergeCell ref="AH10:AK10"/>
    <mergeCell ref="AL10:AO10"/>
    <mergeCell ref="AP10:AS10"/>
    <mergeCell ref="AT10:AW10"/>
    <mergeCell ref="AX10:BB10"/>
    <mergeCell ref="BD4:BI4"/>
    <mergeCell ref="BC5:BD5"/>
    <mergeCell ref="B7:AS7"/>
    <mergeCell ref="B8:AS8"/>
    <mergeCell ref="B10:B13"/>
    <mergeCell ref="C10:G10"/>
    <mergeCell ref="H10:K10"/>
    <mergeCell ref="L10:O10"/>
    <mergeCell ref="P10:T10"/>
    <mergeCell ref="U10:X10"/>
  </mergeCells>
  <printOptions horizontalCentered="1"/>
  <pageMargins left="0.19685039370078741" right="0.19685039370078741" top="0.70866141732283472" bottom="0.31496062992125984" header="0.51181102362204722" footer="0.51181102362204722"/>
  <pageSetup paperSize="9" scale="45" firstPageNumber="0" pageOrder="overThenDown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IT67"/>
  <sheetViews>
    <sheetView topLeftCell="A4" zoomScaleNormal="100" workbookViewId="0">
      <pane ySplit="5" topLeftCell="A9" activePane="bottomLeft" state="frozen"/>
      <selection activeCell="A4" sqref="A4"/>
      <selection pane="bottomLeft" activeCell="M33" sqref="M33"/>
    </sheetView>
  </sheetViews>
  <sheetFormatPr defaultColWidth="7.75" defaultRowHeight="11.25" x14ac:dyDescent="0.2"/>
  <cols>
    <col min="1" max="1" width="8.75" style="81" customWidth="1"/>
    <col min="2" max="2" width="51.125" style="81" customWidth="1"/>
    <col min="3" max="3" width="15.25" style="81" customWidth="1"/>
    <col min="4" max="6" width="6.375" style="81" customWidth="1"/>
    <col min="7" max="7" width="7.75" style="81" customWidth="1"/>
    <col min="8" max="8" width="8.25" style="81" customWidth="1"/>
    <col min="9" max="9" width="6.625" style="81" customWidth="1"/>
    <col min="10" max="14" width="4.625" style="81" customWidth="1"/>
    <col min="15" max="15" width="5.125" style="81" customWidth="1"/>
    <col min="16" max="16" width="6.25" style="81" customWidth="1"/>
    <col min="17" max="17" width="6.125" style="81" customWidth="1"/>
    <col min="18" max="16384" width="7.75" style="81"/>
  </cols>
  <sheetData>
    <row r="1" spans="1:254" ht="27.75" customHeight="1" x14ac:dyDescent="0.2">
      <c r="A1" s="82"/>
      <c r="B1" s="298" t="s">
        <v>40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4.25" customHeight="1" x14ac:dyDescent="0.2">
      <c r="A2" s="293"/>
      <c r="B2" s="294"/>
      <c r="C2" s="295" t="s">
        <v>41</v>
      </c>
      <c r="D2" s="296" t="s">
        <v>42</v>
      </c>
      <c r="E2" s="296"/>
      <c r="F2" s="296"/>
      <c r="G2" s="296"/>
      <c r="H2" s="296"/>
      <c r="I2" s="296"/>
      <c r="J2" s="302" t="s">
        <v>43</v>
      </c>
      <c r="K2" s="302"/>
      <c r="L2" s="302"/>
      <c r="M2" s="302"/>
      <c r="N2" s="302"/>
      <c r="O2" s="30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2.75" customHeight="1" x14ac:dyDescent="0.2">
      <c r="A3" s="293"/>
      <c r="B3" s="294"/>
      <c r="C3" s="295"/>
      <c r="D3" s="295" t="s">
        <v>44</v>
      </c>
      <c r="E3" s="299" t="s">
        <v>45</v>
      </c>
      <c r="F3" s="300" t="s">
        <v>46</v>
      </c>
      <c r="G3" s="300"/>
      <c r="H3" s="300"/>
      <c r="I3" s="300"/>
      <c r="J3" s="301" t="s">
        <v>47</v>
      </c>
      <c r="K3" s="301"/>
      <c r="L3" s="301"/>
      <c r="M3" s="301"/>
      <c r="N3" s="301"/>
      <c r="O3" s="301"/>
      <c r="P3"/>
      <c r="Q3" s="84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2.75" customHeight="1" x14ac:dyDescent="0.2">
      <c r="A4" s="85"/>
      <c r="B4" s="86" t="s">
        <v>48</v>
      </c>
      <c r="C4" s="295"/>
      <c r="D4" s="295"/>
      <c r="E4" s="299"/>
      <c r="F4" s="295" t="s">
        <v>49</v>
      </c>
      <c r="G4" s="297" t="s">
        <v>50</v>
      </c>
      <c r="H4" s="297"/>
      <c r="I4" s="297"/>
      <c r="J4" s="303" t="s">
        <v>51</v>
      </c>
      <c r="K4" s="303"/>
      <c r="L4" s="303" t="s">
        <v>52</v>
      </c>
      <c r="M4" s="303"/>
      <c r="N4" s="303" t="s">
        <v>53</v>
      </c>
      <c r="O4" s="303"/>
      <c r="P4"/>
      <c r="Q4" s="8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2.75" customHeight="1" x14ac:dyDescent="0.2">
      <c r="A5" s="88"/>
      <c r="B5" s="86" t="s">
        <v>54</v>
      </c>
      <c r="C5" s="295"/>
      <c r="D5" s="295"/>
      <c r="E5" s="299"/>
      <c r="F5" s="295"/>
      <c r="G5" s="304" t="s">
        <v>55</v>
      </c>
      <c r="H5" s="295" t="s">
        <v>56</v>
      </c>
      <c r="I5" s="295" t="s">
        <v>57</v>
      </c>
      <c r="J5" s="89">
        <v>1</v>
      </c>
      <c r="K5" s="89">
        <v>2</v>
      </c>
      <c r="L5" s="89">
        <v>3</v>
      </c>
      <c r="M5" s="89">
        <v>4</v>
      </c>
      <c r="N5" s="89">
        <v>5</v>
      </c>
      <c r="O5" s="89">
        <v>6</v>
      </c>
      <c r="P5"/>
      <c r="Q5" s="84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4.25" x14ac:dyDescent="0.2">
      <c r="A6" s="90" t="s">
        <v>58</v>
      </c>
      <c r="B6" s="86" t="s">
        <v>59</v>
      </c>
      <c r="C6" s="295"/>
      <c r="D6" s="295"/>
      <c r="E6" s="299"/>
      <c r="F6" s="295"/>
      <c r="G6" s="304"/>
      <c r="H6" s="295"/>
      <c r="I6" s="295"/>
      <c r="J6" s="91" t="s">
        <v>60</v>
      </c>
      <c r="K6" s="91" t="s">
        <v>60</v>
      </c>
      <c r="L6" s="91" t="s">
        <v>60</v>
      </c>
      <c r="M6" s="91" t="s">
        <v>60</v>
      </c>
      <c r="N6" s="91" t="s">
        <v>60</v>
      </c>
      <c r="O6" s="91" t="s">
        <v>60</v>
      </c>
      <c r="P6"/>
      <c r="Q6" s="84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4.25" x14ac:dyDescent="0.2">
      <c r="A7" s="90"/>
      <c r="B7" s="92"/>
      <c r="C7" s="295"/>
      <c r="D7" s="295"/>
      <c r="E7" s="299"/>
      <c r="F7" s="295"/>
      <c r="G7" s="304"/>
      <c r="H7" s="295"/>
      <c r="I7" s="295"/>
      <c r="J7" s="87">
        <v>18</v>
      </c>
      <c r="K7" s="87">
        <v>21</v>
      </c>
      <c r="L7" s="87">
        <v>18</v>
      </c>
      <c r="M7" s="87">
        <v>15</v>
      </c>
      <c r="N7" s="87">
        <v>14</v>
      </c>
      <c r="O7" s="87">
        <v>2</v>
      </c>
      <c r="P7"/>
      <c r="Q7" s="84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55.5" customHeight="1" x14ac:dyDescent="0.2">
      <c r="A8" s="90"/>
      <c r="B8" s="92"/>
      <c r="C8" s="295"/>
      <c r="D8" s="295"/>
      <c r="E8" s="299"/>
      <c r="F8" s="295"/>
      <c r="G8" s="304"/>
      <c r="H8" s="295"/>
      <c r="I8" s="295"/>
      <c r="J8" s="87" t="s">
        <v>61</v>
      </c>
      <c r="K8" s="87" t="s">
        <v>61</v>
      </c>
      <c r="L8" s="93" t="s">
        <v>61</v>
      </c>
      <c r="M8" s="87" t="s">
        <v>61</v>
      </c>
      <c r="N8" s="87" t="s">
        <v>61</v>
      </c>
      <c r="O8" s="93" t="s">
        <v>61</v>
      </c>
      <c r="P8"/>
      <c r="Q8" s="84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4.25" x14ac:dyDescent="0.2">
      <c r="A9" s="94">
        <v>1</v>
      </c>
      <c r="B9" s="94">
        <v>2</v>
      </c>
      <c r="C9" s="94">
        <v>3</v>
      </c>
      <c r="D9" s="94">
        <v>4</v>
      </c>
      <c r="E9" s="94">
        <v>5</v>
      </c>
      <c r="F9" s="94">
        <v>6</v>
      </c>
      <c r="G9" s="94">
        <v>7</v>
      </c>
      <c r="H9" s="94">
        <v>8</v>
      </c>
      <c r="I9" s="94">
        <v>9</v>
      </c>
      <c r="J9" s="94">
        <v>10</v>
      </c>
      <c r="K9" s="94">
        <v>11</v>
      </c>
      <c r="L9" s="94">
        <v>12</v>
      </c>
      <c r="M9" s="94">
        <v>13</v>
      </c>
      <c r="N9" s="94">
        <v>14</v>
      </c>
      <c r="O9" s="94">
        <v>15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4.25" x14ac:dyDescent="0.2">
      <c r="A10" s="95" t="s">
        <v>62</v>
      </c>
      <c r="B10" s="96" t="s">
        <v>63</v>
      </c>
      <c r="C10" s="97" t="s">
        <v>219</v>
      </c>
      <c r="D10" s="98">
        <f>D11+D14+D22+D24+D26</f>
        <v>3022</v>
      </c>
      <c r="E10" s="98">
        <f>E11+E14+E22+E24+E26</f>
        <v>970</v>
      </c>
      <c r="F10" s="98">
        <f>F11+F14+F22+F24+F26</f>
        <v>2052</v>
      </c>
      <c r="G10" s="98">
        <f>G11+G14+G22+G24+G26</f>
        <v>926</v>
      </c>
      <c r="H10" s="98">
        <f>H11+H14+H22+H24+H26</f>
        <v>1126</v>
      </c>
      <c r="I10" s="98">
        <f>I11+I28</f>
        <v>0</v>
      </c>
      <c r="J10" s="99"/>
      <c r="K10" s="99"/>
      <c r="L10" s="99"/>
      <c r="M10" s="99"/>
      <c r="N10" s="226"/>
      <c r="O10" s="99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4.25" x14ac:dyDescent="0.2">
      <c r="A11" s="100"/>
      <c r="B11" s="101" t="s">
        <v>64</v>
      </c>
      <c r="C11" s="97" t="s">
        <v>228</v>
      </c>
      <c r="D11" s="102">
        <f>SUM(D12:D13)</f>
        <v>690</v>
      </c>
      <c r="E11" s="102">
        <f>SUM(E12:E13)</f>
        <v>185</v>
      </c>
      <c r="F11" s="98">
        <f>SUM(F12:F13)</f>
        <v>505</v>
      </c>
      <c r="G11" s="98">
        <f>SUM(G12:G13)</f>
        <v>225</v>
      </c>
      <c r="H11" s="98">
        <f>SUM(H12:H13)</f>
        <v>280</v>
      </c>
      <c r="I11" s="98">
        <f>SUM(I12:I23)</f>
        <v>0</v>
      </c>
      <c r="J11" s="99"/>
      <c r="K11" s="99"/>
      <c r="L11" s="99"/>
      <c r="M11" s="99"/>
      <c r="N11" s="226"/>
      <c r="O11" s="103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4.25" x14ac:dyDescent="0.2">
      <c r="A12" s="104" t="s">
        <v>65</v>
      </c>
      <c r="B12" s="228" t="s">
        <v>68</v>
      </c>
      <c r="C12" s="106" t="s">
        <v>155</v>
      </c>
      <c r="D12" s="107">
        <f>E12+F12</f>
        <v>270</v>
      </c>
      <c r="E12" s="107">
        <v>81</v>
      </c>
      <c r="F12" s="108">
        <f>SUM(J12:O12)</f>
        <v>189</v>
      </c>
      <c r="G12" s="108">
        <f>F12-H12-I12</f>
        <v>89</v>
      </c>
      <c r="H12" s="99">
        <v>100</v>
      </c>
      <c r="I12" s="108">
        <v>0</v>
      </c>
      <c r="J12" s="99">
        <v>54</v>
      </c>
      <c r="K12" s="99">
        <v>63</v>
      </c>
      <c r="L12" s="99">
        <v>72</v>
      </c>
      <c r="M12" s="99"/>
      <c r="N12" s="226"/>
      <c r="O12" s="10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4.25" x14ac:dyDescent="0.2">
      <c r="A13" s="104" t="s">
        <v>67</v>
      </c>
      <c r="B13" s="228" t="s">
        <v>166</v>
      </c>
      <c r="C13" s="106" t="s">
        <v>155</v>
      </c>
      <c r="D13" s="107">
        <f t="shared" ref="D13:D27" si="0">E13+F13</f>
        <v>420</v>
      </c>
      <c r="E13" s="107">
        <v>104</v>
      </c>
      <c r="F13" s="108">
        <f>SUM(J13:O13)</f>
        <v>316</v>
      </c>
      <c r="G13" s="108">
        <f>F13-H13-I13</f>
        <v>136</v>
      </c>
      <c r="H13" s="108">
        <v>180</v>
      </c>
      <c r="I13" s="108">
        <v>0</v>
      </c>
      <c r="J13" s="99">
        <v>108</v>
      </c>
      <c r="K13" s="99">
        <v>105</v>
      </c>
      <c r="L13" s="227">
        <v>103</v>
      </c>
      <c r="M13" s="99"/>
      <c r="N13" s="226"/>
      <c r="O13" s="10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4.25" x14ac:dyDescent="0.2">
      <c r="A14" s="104"/>
      <c r="B14" s="229" t="s">
        <v>66</v>
      </c>
      <c r="C14" s="97" t="s">
        <v>229</v>
      </c>
      <c r="D14" s="98">
        <f>SUM(D15:D21)</f>
        <v>1659</v>
      </c>
      <c r="E14" s="98">
        <f>SUM(E15:E21)</f>
        <v>596</v>
      </c>
      <c r="F14" s="98">
        <f>SUM(F15:F21)</f>
        <v>1063</v>
      </c>
      <c r="G14" s="98">
        <f>SUM(G15:G21)</f>
        <v>447</v>
      </c>
      <c r="H14" s="98">
        <f>SUM(H15:H21)</f>
        <v>616</v>
      </c>
      <c r="I14" s="83">
        <v>0</v>
      </c>
      <c r="J14" s="99"/>
      <c r="K14" s="99"/>
      <c r="L14" s="99"/>
      <c r="M14" s="99"/>
      <c r="N14" s="226"/>
      <c r="O14" s="103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4.25" x14ac:dyDescent="0.2">
      <c r="A15" s="104" t="s">
        <v>69</v>
      </c>
      <c r="B15" s="228" t="s">
        <v>70</v>
      </c>
      <c r="C15" s="106" t="s">
        <v>154</v>
      </c>
      <c r="D15" s="107">
        <f t="shared" si="0"/>
        <v>330</v>
      </c>
      <c r="E15" s="107">
        <v>102</v>
      </c>
      <c r="F15" s="108">
        <f t="shared" ref="F15:F20" si="1">SUM(J15:O15)</f>
        <v>228</v>
      </c>
      <c r="G15" s="108">
        <f t="shared" ref="G15:G20" si="2">F15-H15-I15</f>
        <v>148</v>
      </c>
      <c r="H15" s="99">
        <v>80</v>
      </c>
      <c r="I15" s="108">
        <v>0</v>
      </c>
      <c r="J15" s="99">
        <v>72</v>
      </c>
      <c r="K15" s="99">
        <v>84</v>
      </c>
      <c r="L15" s="99">
        <v>72</v>
      </c>
      <c r="M15" s="99"/>
      <c r="N15" s="226"/>
      <c r="O15" s="103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4.25" x14ac:dyDescent="0.2">
      <c r="A16" s="104" t="s">
        <v>71</v>
      </c>
      <c r="B16" s="228" t="s">
        <v>72</v>
      </c>
      <c r="C16" s="106" t="s">
        <v>154</v>
      </c>
      <c r="D16" s="107">
        <f t="shared" si="0"/>
        <v>260</v>
      </c>
      <c r="E16" s="107">
        <v>89</v>
      </c>
      <c r="F16" s="108">
        <f t="shared" si="1"/>
        <v>171</v>
      </c>
      <c r="G16" s="108">
        <f t="shared" si="2"/>
        <v>0</v>
      </c>
      <c r="H16" s="108">
        <v>171</v>
      </c>
      <c r="I16" s="108">
        <v>0</v>
      </c>
      <c r="J16" s="108">
        <v>54</v>
      </c>
      <c r="K16" s="108">
        <v>63</v>
      </c>
      <c r="L16" s="99">
        <v>54</v>
      </c>
      <c r="M16" s="99"/>
      <c r="N16" s="226"/>
      <c r="O16" s="103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4.25" x14ac:dyDescent="0.2">
      <c r="A17" s="104" t="s">
        <v>73</v>
      </c>
      <c r="B17" s="228" t="s">
        <v>74</v>
      </c>
      <c r="C17" s="106" t="s">
        <v>154</v>
      </c>
      <c r="D17" s="107">
        <f t="shared" si="0"/>
        <v>300</v>
      </c>
      <c r="E17" s="107">
        <v>111</v>
      </c>
      <c r="F17" s="108">
        <f t="shared" si="1"/>
        <v>189</v>
      </c>
      <c r="G17" s="108">
        <f t="shared" si="2"/>
        <v>129</v>
      </c>
      <c r="H17" s="108">
        <v>60</v>
      </c>
      <c r="I17" s="108">
        <v>0</v>
      </c>
      <c r="J17" s="99">
        <v>54</v>
      </c>
      <c r="K17" s="99">
        <v>63</v>
      </c>
      <c r="L17" s="99">
        <v>72</v>
      </c>
      <c r="M17" s="99"/>
      <c r="N17" s="226"/>
      <c r="O17" s="103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4.25" x14ac:dyDescent="0.2">
      <c r="A18" s="104" t="s">
        <v>75</v>
      </c>
      <c r="B18" s="228" t="s">
        <v>76</v>
      </c>
      <c r="C18" s="106" t="s">
        <v>202</v>
      </c>
      <c r="D18" s="107">
        <f t="shared" si="0"/>
        <v>342</v>
      </c>
      <c r="E18" s="107">
        <v>171</v>
      </c>
      <c r="F18" s="108">
        <f t="shared" si="1"/>
        <v>171</v>
      </c>
      <c r="G18" s="108">
        <f t="shared" si="2"/>
        <v>4</v>
      </c>
      <c r="H18" s="99">
        <v>167</v>
      </c>
      <c r="I18" s="108">
        <v>0</v>
      </c>
      <c r="J18" s="99">
        <v>54</v>
      </c>
      <c r="K18" s="99">
        <v>63</v>
      </c>
      <c r="L18" s="99">
        <v>54</v>
      </c>
      <c r="M18" s="99"/>
      <c r="N18" s="226"/>
      <c r="O18" s="103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4.25" x14ac:dyDescent="0.2">
      <c r="A19" s="104" t="s">
        <v>170</v>
      </c>
      <c r="B19" s="228" t="s">
        <v>77</v>
      </c>
      <c r="C19" s="106" t="s">
        <v>82</v>
      </c>
      <c r="D19" s="107">
        <f>E19+F19</f>
        <v>130</v>
      </c>
      <c r="E19" s="107">
        <v>40</v>
      </c>
      <c r="F19" s="108">
        <f>SUM(J19:O19)</f>
        <v>90</v>
      </c>
      <c r="G19" s="108">
        <f>F19-H19-I19</f>
        <v>42</v>
      </c>
      <c r="H19" s="108">
        <v>48</v>
      </c>
      <c r="I19" s="108">
        <v>0</v>
      </c>
      <c r="J19" s="99">
        <v>90</v>
      </c>
      <c r="K19" s="99"/>
      <c r="L19" s="99"/>
      <c r="M19" s="99"/>
      <c r="N19" s="226"/>
      <c r="O19" s="103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4.25" x14ac:dyDescent="0.2">
      <c r="A20" s="246" t="s">
        <v>147</v>
      </c>
      <c r="B20" s="247" t="s">
        <v>169</v>
      </c>
      <c r="C20" s="248" t="s">
        <v>82</v>
      </c>
      <c r="D20" s="249">
        <f t="shared" si="0"/>
        <v>74</v>
      </c>
      <c r="E20" s="107">
        <v>20</v>
      </c>
      <c r="F20" s="108">
        <f t="shared" si="1"/>
        <v>54</v>
      </c>
      <c r="G20" s="108">
        <f t="shared" si="2"/>
        <v>24</v>
      </c>
      <c r="H20" s="108">
        <v>30</v>
      </c>
      <c r="I20" s="108">
        <v>0</v>
      </c>
      <c r="J20" s="99">
        <v>54</v>
      </c>
      <c r="K20" s="99"/>
      <c r="L20" s="99"/>
      <c r="M20" s="99"/>
      <c r="N20" s="226"/>
      <c r="O20" s="103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4.25" x14ac:dyDescent="0.2">
      <c r="A21" s="252" t="s">
        <v>148</v>
      </c>
      <c r="B21" s="253" t="s">
        <v>171</v>
      </c>
      <c r="C21" s="254" t="s">
        <v>78</v>
      </c>
      <c r="D21" s="255">
        <f>E21+F21</f>
        <v>223</v>
      </c>
      <c r="E21" s="245">
        <v>63</v>
      </c>
      <c r="F21" s="108">
        <f>SUM(J21:O21)</f>
        <v>160</v>
      </c>
      <c r="G21" s="108">
        <f>F21-H21-I21</f>
        <v>100</v>
      </c>
      <c r="H21" s="99">
        <v>60</v>
      </c>
      <c r="I21" s="108">
        <v>0</v>
      </c>
      <c r="J21" s="99"/>
      <c r="K21" s="99"/>
      <c r="L21" s="99"/>
      <c r="M21" s="99">
        <v>90</v>
      </c>
      <c r="N21" s="226">
        <v>70</v>
      </c>
      <c r="O21" s="103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25.5" x14ac:dyDescent="0.2">
      <c r="A22" s="250"/>
      <c r="B22" s="230" t="s">
        <v>79</v>
      </c>
      <c r="C22" s="97" t="s">
        <v>230</v>
      </c>
      <c r="D22" s="251">
        <f t="shared" si="0"/>
        <v>245</v>
      </c>
      <c r="E22" s="98">
        <f>SUM(E23:E23)</f>
        <v>50</v>
      </c>
      <c r="F22" s="98">
        <f>SUM(F23:F23)</f>
        <v>195</v>
      </c>
      <c r="G22" s="98">
        <f>SUM(G23:G23)</f>
        <v>85</v>
      </c>
      <c r="H22" s="98">
        <f>SUM(H23:H23)</f>
        <v>110</v>
      </c>
      <c r="I22" s="98">
        <f>SUM(I23:I23)</f>
        <v>0</v>
      </c>
      <c r="J22" s="110"/>
      <c r="K22" s="110"/>
      <c r="L22" s="99"/>
      <c r="M22" s="99"/>
      <c r="N22" s="226"/>
      <c r="O22" s="103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4.25" x14ac:dyDescent="0.2">
      <c r="A23" s="104" t="s">
        <v>149</v>
      </c>
      <c r="B23" s="228" t="s">
        <v>80</v>
      </c>
      <c r="C23" s="106" t="s">
        <v>155</v>
      </c>
      <c r="D23" s="107">
        <f t="shared" si="0"/>
        <v>245</v>
      </c>
      <c r="E23" s="107">
        <v>50</v>
      </c>
      <c r="F23" s="108">
        <f>SUM(J23:O23)</f>
        <v>195</v>
      </c>
      <c r="G23" s="108">
        <f>F23-H23-I23</f>
        <v>85</v>
      </c>
      <c r="H23" s="99">
        <v>110</v>
      </c>
      <c r="I23" s="108">
        <v>0</v>
      </c>
      <c r="J23" s="99"/>
      <c r="K23" s="99">
        <v>63</v>
      </c>
      <c r="L23" s="99">
        <v>72</v>
      </c>
      <c r="M23" s="99">
        <v>60</v>
      </c>
      <c r="N23" s="226"/>
      <c r="O23" s="10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25.5" x14ac:dyDescent="0.2">
      <c r="A24" s="104"/>
      <c r="B24" s="231" t="s">
        <v>81</v>
      </c>
      <c r="C24" s="97" t="s">
        <v>231</v>
      </c>
      <c r="D24" s="102">
        <v>258</v>
      </c>
      <c r="E24" s="102">
        <v>83</v>
      </c>
      <c r="F24" s="98">
        <f>SUM(F25:F25)</f>
        <v>175</v>
      </c>
      <c r="G24" s="98">
        <f>SUM(G25:G25)</f>
        <v>115</v>
      </c>
      <c r="H24" s="98">
        <f>SUM(H25:H25)</f>
        <v>60</v>
      </c>
      <c r="I24" s="98">
        <f>SUM(I25:I25)</f>
        <v>0</v>
      </c>
      <c r="J24" s="99"/>
      <c r="K24" s="99"/>
      <c r="L24" s="99"/>
      <c r="M24" s="99"/>
      <c r="N24" s="226"/>
      <c r="O24" s="103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4.25" x14ac:dyDescent="0.2">
      <c r="A25" s="104" t="s">
        <v>150</v>
      </c>
      <c r="B25" s="105" t="s">
        <v>143</v>
      </c>
      <c r="C25" s="106" t="s">
        <v>78</v>
      </c>
      <c r="D25" s="107">
        <f t="shared" si="0"/>
        <v>258</v>
      </c>
      <c r="E25" s="107">
        <v>83</v>
      </c>
      <c r="F25" s="108">
        <f>SUM(J25:O25)</f>
        <v>175</v>
      </c>
      <c r="G25" s="108">
        <f>F25-H25-I25</f>
        <v>115</v>
      </c>
      <c r="H25" s="103">
        <v>60</v>
      </c>
      <c r="I25" s="108">
        <v>0</v>
      </c>
      <c r="J25" s="99"/>
      <c r="K25" s="99"/>
      <c r="L25" s="99"/>
      <c r="M25" s="99">
        <v>105</v>
      </c>
      <c r="N25" s="226">
        <v>70</v>
      </c>
      <c r="O25" s="103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4.25" x14ac:dyDescent="0.2">
      <c r="A26" s="104"/>
      <c r="B26" s="109" t="s">
        <v>83</v>
      </c>
      <c r="C26" s="97" t="s">
        <v>231</v>
      </c>
      <c r="D26" s="102">
        <f>E26+F26</f>
        <v>170</v>
      </c>
      <c r="E26" s="102">
        <f>SUM(E27:E27)</f>
        <v>56</v>
      </c>
      <c r="F26" s="102">
        <f>SUM(F27:F27)</f>
        <v>114</v>
      </c>
      <c r="G26" s="102">
        <f>SUM(G27:G27)</f>
        <v>54</v>
      </c>
      <c r="H26" s="102">
        <f>SUM(H27:H27)</f>
        <v>60</v>
      </c>
      <c r="I26" s="102">
        <f>SUM(I27:I27)</f>
        <v>0</v>
      </c>
      <c r="J26" s="99"/>
      <c r="K26" s="99"/>
      <c r="L26" s="99"/>
      <c r="M26" s="99"/>
      <c r="N26" s="226"/>
      <c r="O26" s="103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4.25" x14ac:dyDescent="0.2">
      <c r="A27" s="104" t="s">
        <v>151</v>
      </c>
      <c r="B27" s="105" t="s">
        <v>206</v>
      </c>
      <c r="C27" s="106" t="s">
        <v>78</v>
      </c>
      <c r="D27" s="107">
        <f t="shared" si="0"/>
        <v>170</v>
      </c>
      <c r="E27" s="107">
        <v>56</v>
      </c>
      <c r="F27" s="108">
        <f>SUM(J27:O27)</f>
        <v>114</v>
      </c>
      <c r="G27" s="108">
        <f>F27-H27-I27</f>
        <v>54</v>
      </c>
      <c r="H27" s="103">
        <v>60</v>
      </c>
      <c r="I27" s="108">
        <v>0</v>
      </c>
      <c r="J27" s="99">
        <v>72</v>
      </c>
      <c r="K27" s="99">
        <v>42</v>
      </c>
      <c r="L27" s="99"/>
      <c r="M27" s="99"/>
      <c r="N27" s="226"/>
      <c r="O27" s="103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4.25" x14ac:dyDescent="0.2">
      <c r="A28" s="111" t="s">
        <v>84</v>
      </c>
      <c r="B28" s="111" t="s">
        <v>220</v>
      </c>
      <c r="C28" s="97" t="s">
        <v>222</v>
      </c>
      <c r="D28" s="102">
        <f>SUM(D29:D35)</f>
        <v>457</v>
      </c>
      <c r="E28" s="102">
        <f>SUM(E29:E35)</f>
        <v>152</v>
      </c>
      <c r="F28" s="102">
        <f>SUM(F29:F35)</f>
        <v>305</v>
      </c>
      <c r="G28" s="102">
        <f>SUM(G29:G35)</f>
        <v>157</v>
      </c>
      <c r="H28" s="102">
        <f>SUM(H29:H35)</f>
        <v>148</v>
      </c>
      <c r="I28" s="102">
        <f>SUM(I29:I36)</f>
        <v>0</v>
      </c>
      <c r="J28" s="110"/>
      <c r="K28" s="103"/>
      <c r="L28" s="112"/>
      <c r="M28" s="103"/>
      <c r="N28" s="226"/>
      <c r="O28" s="201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s="116" customFormat="1" ht="12.75" x14ac:dyDescent="0.2">
      <c r="A29" s="113" t="s">
        <v>86</v>
      </c>
      <c r="B29" s="105" t="s">
        <v>175</v>
      </c>
      <c r="C29" s="106" t="s">
        <v>82</v>
      </c>
      <c r="D29" s="107">
        <f t="shared" ref="D29:D34" si="3">E29+F29</f>
        <v>63</v>
      </c>
      <c r="E29" s="107">
        <v>21</v>
      </c>
      <c r="F29" s="108">
        <f t="shared" ref="F29:F34" si="4">SUM(J29:O29)</f>
        <v>42</v>
      </c>
      <c r="G29" s="108">
        <f t="shared" ref="G29:G34" si="5">F29-H29-I29</f>
        <v>24</v>
      </c>
      <c r="H29" s="115">
        <v>18</v>
      </c>
      <c r="I29" s="108">
        <v>0</v>
      </c>
      <c r="J29" s="99"/>
      <c r="K29" s="99"/>
      <c r="L29" s="103"/>
      <c r="M29" s="103"/>
      <c r="N29" s="226">
        <v>42</v>
      </c>
      <c r="O29" s="200"/>
    </row>
    <row r="30" spans="1:254" ht="14.25" x14ac:dyDescent="0.2">
      <c r="A30" s="113" t="s">
        <v>87</v>
      </c>
      <c r="B30" s="105" t="s">
        <v>176</v>
      </c>
      <c r="C30" s="106" t="s">
        <v>82</v>
      </c>
      <c r="D30" s="107">
        <f t="shared" si="3"/>
        <v>63</v>
      </c>
      <c r="E30" s="107">
        <v>21</v>
      </c>
      <c r="F30" s="108">
        <f t="shared" si="4"/>
        <v>42</v>
      </c>
      <c r="G30" s="108">
        <f t="shared" si="5"/>
        <v>24</v>
      </c>
      <c r="H30" s="115">
        <v>18</v>
      </c>
      <c r="I30" s="108">
        <v>0</v>
      </c>
      <c r="J30" s="99"/>
      <c r="K30" s="103"/>
      <c r="L30" s="103"/>
      <c r="M30" s="103"/>
      <c r="N30" s="226">
        <v>42</v>
      </c>
      <c r="O30" s="20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4.25" x14ac:dyDescent="0.2">
      <c r="A31" s="113" t="s">
        <v>88</v>
      </c>
      <c r="B31" s="105" t="s">
        <v>177</v>
      </c>
      <c r="C31" s="106" t="s">
        <v>82</v>
      </c>
      <c r="D31" s="107">
        <f t="shared" si="3"/>
        <v>54</v>
      </c>
      <c r="E31" s="107">
        <v>18</v>
      </c>
      <c r="F31" s="108">
        <f t="shared" si="4"/>
        <v>36</v>
      </c>
      <c r="G31" s="108">
        <f t="shared" si="5"/>
        <v>16</v>
      </c>
      <c r="H31" s="115">
        <v>20</v>
      </c>
      <c r="I31" s="108">
        <v>0</v>
      </c>
      <c r="J31" s="99">
        <v>36</v>
      </c>
      <c r="K31" s="103"/>
      <c r="L31" s="112"/>
      <c r="M31" s="103"/>
      <c r="N31" s="226"/>
      <c r="O31" s="20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4.25" x14ac:dyDescent="0.2">
      <c r="A32" s="113" t="s">
        <v>89</v>
      </c>
      <c r="B32" s="105" t="s">
        <v>178</v>
      </c>
      <c r="C32" s="106" t="s">
        <v>82</v>
      </c>
      <c r="D32" s="107">
        <f t="shared" si="3"/>
        <v>63</v>
      </c>
      <c r="E32" s="107">
        <v>21</v>
      </c>
      <c r="F32" s="108">
        <f t="shared" si="4"/>
        <v>42</v>
      </c>
      <c r="G32" s="108">
        <f t="shared" si="5"/>
        <v>18</v>
      </c>
      <c r="H32" s="115">
        <v>24</v>
      </c>
      <c r="I32" s="108">
        <v>0</v>
      </c>
      <c r="J32" s="99"/>
      <c r="K32" s="99">
        <v>42</v>
      </c>
      <c r="L32" s="103"/>
      <c r="M32" s="103"/>
      <c r="N32" s="226"/>
      <c r="O32" s="200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4.25" x14ac:dyDescent="0.2">
      <c r="A33" s="113" t="s">
        <v>90</v>
      </c>
      <c r="B33" s="105" t="s">
        <v>179</v>
      </c>
      <c r="C33" s="106" t="s">
        <v>82</v>
      </c>
      <c r="D33" s="107">
        <f t="shared" si="3"/>
        <v>67</v>
      </c>
      <c r="E33" s="107">
        <v>22</v>
      </c>
      <c r="F33" s="108">
        <f t="shared" si="4"/>
        <v>45</v>
      </c>
      <c r="G33" s="117">
        <f t="shared" si="5"/>
        <v>21</v>
      </c>
      <c r="H33" s="115">
        <v>24</v>
      </c>
      <c r="I33" s="108">
        <v>0</v>
      </c>
      <c r="J33" s="99"/>
      <c r="K33" s="99"/>
      <c r="L33" s="103"/>
      <c r="M33" s="103">
        <v>45</v>
      </c>
      <c r="N33" s="226"/>
      <c r="O33" s="200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4.25" x14ac:dyDescent="0.2">
      <c r="A34" s="113" t="s">
        <v>91</v>
      </c>
      <c r="B34" s="105" t="s">
        <v>93</v>
      </c>
      <c r="C34" s="106" t="s">
        <v>82</v>
      </c>
      <c r="D34" s="107">
        <f t="shared" si="3"/>
        <v>63</v>
      </c>
      <c r="E34" s="107">
        <v>21</v>
      </c>
      <c r="F34" s="108">
        <f t="shared" si="4"/>
        <v>42</v>
      </c>
      <c r="G34" s="108">
        <f t="shared" si="5"/>
        <v>26</v>
      </c>
      <c r="H34" s="108">
        <v>16</v>
      </c>
      <c r="I34" s="108">
        <v>0</v>
      </c>
      <c r="J34" s="99"/>
      <c r="K34" s="103"/>
      <c r="L34" s="103"/>
      <c r="M34" s="103"/>
      <c r="N34" s="226">
        <v>42</v>
      </c>
      <c r="O34" s="200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4.25" x14ac:dyDescent="0.2">
      <c r="A35" s="113"/>
      <c r="B35" s="111" t="s">
        <v>83</v>
      </c>
      <c r="C35" s="97"/>
      <c r="D35" s="102">
        <f>SUM(D36:D36)</f>
        <v>84</v>
      </c>
      <c r="E35" s="102">
        <f>SUM(E36:E36)</f>
        <v>28</v>
      </c>
      <c r="F35" s="102">
        <f>SUM(F36:F36)</f>
        <v>56</v>
      </c>
      <c r="G35" s="102">
        <f>SUM(G36:G36)</f>
        <v>28</v>
      </c>
      <c r="H35" s="102">
        <f>SUM(H36:H36)</f>
        <v>28</v>
      </c>
      <c r="I35" s="108">
        <v>0</v>
      </c>
      <c r="J35" s="99"/>
      <c r="K35" s="110"/>
      <c r="L35" s="110"/>
      <c r="M35" s="110"/>
      <c r="N35" s="226"/>
      <c r="O35" s="200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2.75" customHeight="1" x14ac:dyDescent="0.2">
      <c r="A36" s="113" t="s">
        <v>92</v>
      </c>
      <c r="B36" s="114" t="s">
        <v>192</v>
      </c>
      <c r="C36" s="106" t="s">
        <v>82</v>
      </c>
      <c r="D36" s="115">
        <f>E36+F36</f>
        <v>84</v>
      </c>
      <c r="E36" s="107">
        <v>28</v>
      </c>
      <c r="F36" s="107">
        <f>SUM(J36:O36)</f>
        <v>56</v>
      </c>
      <c r="G36" s="107">
        <f>F36-H36-I36</f>
        <v>28</v>
      </c>
      <c r="H36" s="115">
        <v>28</v>
      </c>
      <c r="I36" s="108">
        <v>0</v>
      </c>
      <c r="J36" s="99"/>
      <c r="K36" s="110"/>
      <c r="L36" s="110"/>
      <c r="M36" s="203"/>
      <c r="N36" s="226">
        <v>56</v>
      </c>
      <c r="O36" s="200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s="119" customFormat="1" ht="12.75" x14ac:dyDescent="0.2">
      <c r="A37" s="111" t="s">
        <v>94</v>
      </c>
      <c r="B37" s="111" t="s">
        <v>221</v>
      </c>
      <c r="C37" s="97" t="s">
        <v>227</v>
      </c>
      <c r="D37" s="118">
        <f>D38+D42+D46+D50</f>
        <v>543</v>
      </c>
      <c r="E37" s="118">
        <f>E38+E42+E46+E50</f>
        <v>173</v>
      </c>
      <c r="F37" s="118">
        <f>F38+F42+F46+F50</f>
        <v>370</v>
      </c>
      <c r="G37" s="102">
        <f>G38+G42+G46</f>
        <v>136</v>
      </c>
      <c r="H37" s="102">
        <f>H38+H42+H46</f>
        <v>122</v>
      </c>
      <c r="I37" s="102">
        <f>I38+I42+I46+I54</f>
        <v>0</v>
      </c>
      <c r="J37" s="110"/>
      <c r="K37" s="110"/>
      <c r="L37" s="110"/>
      <c r="M37" s="99"/>
      <c r="N37" s="226"/>
      <c r="O37" s="201"/>
    </row>
    <row r="38" spans="1:254" ht="14.25" x14ac:dyDescent="0.2">
      <c r="A38" s="111" t="s">
        <v>96</v>
      </c>
      <c r="B38" s="111" t="s">
        <v>180</v>
      </c>
      <c r="C38" s="97" t="s">
        <v>203</v>
      </c>
      <c r="D38" s="102">
        <f>SUM(D39)</f>
        <v>125</v>
      </c>
      <c r="E38" s="102">
        <f>SUM(E39:E41)</f>
        <v>42</v>
      </c>
      <c r="F38" s="102">
        <f>SUM(F39)</f>
        <v>83</v>
      </c>
      <c r="G38" s="102">
        <f>SUM(G39:G41)</f>
        <v>41</v>
      </c>
      <c r="H38" s="102">
        <f>SUM(H39)</f>
        <v>42</v>
      </c>
      <c r="I38" s="102">
        <f>SUM(I39:I39)</f>
        <v>0</v>
      </c>
      <c r="J38" s="110"/>
      <c r="K38" s="110"/>
      <c r="L38" s="110"/>
      <c r="M38" s="103"/>
      <c r="N38" s="226"/>
      <c r="O38" s="200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s="116" customFormat="1" ht="14.1" customHeight="1" x14ac:dyDescent="0.2">
      <c r="A39" s="120" t="s">
        <v>97</v>
      </c>
      <c r="B39" s="123" t="s">
        <v>181</v>
      </c>
      <c r="C39" s="106" t="s">
        <v>226</v>
      </c>
      <c r="D39" s="115">
        <f>E39+F39</f>
        <v>125</v>
      </c>
      <c r="E39" s="115">
        <v>42</v>
      </c>
      <c r="F39" s="107">
        <f>SUM(J39:O39)</f>
        <v>83</v>
      </c>
      <c r="G39" s="107">
        <f>F39-H39-I39</f>
        <v>41</v>
      </c>
      <c r="H39" s="107">
        <v>42</v>
      </c>
      <c r="I39" s="107">
        <v>0</v>
      </c>
      <c r="J39" s="99"/>
      <c r="K39" s="99">
        <v>42</v>
      </c>
      <c r="L39" s="227">
        <v>41</v>
      </c>
      <c r="M39" s="99"/>
      <c r="N39" s="226"/>
      <c r="O39" s="99"/>
    </row>
    <row r="40" spans="1:254" s="122" customFormat="1" ht="12.75" x14ac:dyDescent="0.2">
      <c r="A40" s="123" t="s">
        <v>98</v>
      </c>
      <c r="B40" s="123" t="s">
        <v>99</v>
      </c>
      <c r="C40" s="106" t="s">
        <v>225</v>
      </c>
      <c r="D40" s="125">
        <f>E41+F40</f>
        <v>234</v>
      </c>
      <c r="E40" s="212">
        <v>0</v>
      </c>
      <c r="F40" s="125" t="s">
        <v>199</v>
      </c>
      <c r="G40" s="107">
        <v>0</v>
      </c>
      <c r="H40" s="125" t="s">
        <v>199</v>
      </c>
      <c r="I40" s="107">
        <v>0</v>
      </c>
      <c r="J40" s="99"/>
      <c r="K40" s="225">
        <v>126</v>
      </c>
      <c r="L40" s="225">
        <v>108</v>
      </c>
      <c r="M40" s="256"/>
      <c r="N40" s="226"/>
      <c r="O40" s="99"/>
      <c r="T40" s="122" t="s">
        <v>157</v>
      </c>
    </row>
    <row r="41" spans="1:254" s="122" customFormat="1" ht="12.75" x14ac:dyDescent="0.2">
      <c r="A41" s="123" t="s">
        <v>100</v>
      </c>
      <c r="B41" s="126" t="s">
        <v>101</v>
      </c>
      <c r="C41" s="106" t="s">
        <v>102</v>
      </c>
      <c r="D41" s="125">
        <f>E41+F41</f>
        <v>144</v>
      </c>
      <c r="E41" s="121">
        <v>0</v>
      </c>
      <c r="F41" s="125" t="s">
        <v>103</v>
      </c>
      <c r="G41" s="107">
        <v>0</v>
      </c>
      <c r="H41" s="125" t="s">
        <v>103</v>
      </c>
      <c r="I41" s="107">
        <v>0</v>
      </c>
      <c r="J41" s="99"/>
      <c r="K41" s="99"/>
      <c r="L41" s="99"/>
      <c r="M41" s="99"/>
      <c r="N41" s="257" t="s">
        <v>103</v>
      </c>
      <c r="O41" s="99"/>
    </row>
    <row r="42" spans="1:254" s="119" customFormat="1" ht="13.5" customHeight="1" x14ac:dyDescent="0.2">
      <c r="A42" s="111" t="s">
        <v>104</v>
      </c>
      <c r="B42" s="111" t="s">
        <v>184</v>
      </c>
      <c r="C42" s="97" t="s">
        <v>204</v>
      </c>
      <c r="D42" s="127">
        <f>SUM(D43)</f>
        <v>90</v>
      </c>
      <c r="E42" s="127">
        <f>SUM(E43:E45)</f>
        <v>30</v>
      </c>
      <c r="F42" s="127">
        <f>SUM(F43)</f>
        <v>60</v>
      </c>
      <c r="G42" s="127">
        <f>SUM(G43:G45)</f>
        <v>30</v>
      </c>
      <c r="H42" s="127">
        <f>SUM(H43)</f>
        <v>30</v>
      </c>
      <c r="I42" s="102">
        <f>SUM(I43:I45)</f>
        <v>0</v>
      </c>
      <c r="J42" s="110"/>
      <c r="K42" s="110"/>
      <c r="L42" s="99"/>
      <c r="M42" s="99"/>
      <c r="N42" s="226"/>
      <c r="O42" s="99"/>
    </row>
    <row r="43" spans="1:254" s="116" customFormat="1" ht="14.25" customHeight="1" x14ac:dyDescent="0.2">
      <c r="A43" s="128" t="s">
        <v>105</v>
      </c>
      <c r="B43" s="130" t="s">
        <v>182</v>
      </c>
      <c r="C43" s="106" t="s">
        <v>156</v>
      </c>
      <c r="D43" s="124">
        <f>E43+F43</f>
        <v>90</v>
      </c>
      <c r="E43" s="124">
        <v>30</v>
      </c>
      <c r="F43" s="107">
        <f>SUM(J43:O43)</f>
        <v>60</v>
      </c>
      <c r="G43" s="107">
        <f>F43-H43-I43</f>
        <v>30</v>
      </c>
      <c r="H43" s="107">
        <v>30</v>
      </c>
      <c r="I43" s="107">
        <v>0</v>
      </c>
      <c r="J43" s="99"/>
      <c r="K43" s="99"/>
      <c r="L43" s="99"/>
      <c r="M43" s="99">
        <v>60</v>
      </c>
      <c r="N43" s="226"/>
      <c r="O43" s="99"/>
    </row>
    <row r="44" spans="1:254" ht="13.5" customHeight="1" x14ac:dyDescent="0.2">
      <c r="A44" s="129" t="s">
        <v>106</v>
      </c>
      <c r="B44" s="130" t="s">
        <v>99</v>
      </c>
      <c r="C44" s="106" t="s">
        <v>82</v>
      </c>
      <c r="D44" s="125">
        <f>E44+F44</f>
        <v>216</v>
      </c>
      <c r="E44" s="212">
        <v>0</v>
      </c>
      <c r="F44" s="125" t="s">
        <v>194</v>
      </c>
      <c r="G44" s="107">
        <v>0</v>
      </c>
      <c r="H44" s="125" t="s">
        <v>194</v>
      </c>
      <c r="I44" s="107">
        <v>0</v>
      </c>
      <c r="J44" s="99"/>
      <c r="K44" s="99"/>
      <c r="L44" s="99"/>
      <c r="M44" s="257" t="s">
        <v>103</v>
      </c>
      <c r="N44" s="226"/>
      <c r="O44" s="99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s="122" customFormat="1" ht="12.75" x14ac:dyDescent="0.2">
      <c r="A45" s="129" t="s">
        <v>107</v>
      </c>
      <c r="B45" s="130" t="s">
        <v>101</v>
      </c>
      <c r="C45" s="106" t="s">
        <v>102</v>
      </c>
      <c r="D45" s="125">
        <f>E45+F45</f>
        <v>144</v>
      </c>
      <c r="E45" s="121">
        <v>0</v>
      </c>
      <c r="F45" s="125" t="s">
        <v>103</v>
      </c>
      <c r="G45" s="131">
        <v>0</v>
      </c>
      <c r="H45" s="125" t="s">
        <v>103</v>
      </c>
      <c r="I45" s="108">
        <v>0</v>
      </c>
      <c r="J45" s="99"/>
      <c r="K45" s="99"/>
      <c r="L45" s="99"/>
      <c r="M45" s="99"/>
      <c r="N45" s="257" t="s">
        <v>103</v>
      </c>
      <c r="O45" s="99"/>
    </row>
    <row r="46" spans="1:254" s="119" customFormat="1" ht="17.100000000000001" customHeight="1" x14ac:dyDescent="0.2">
      <c r="A46" s="111" t="s">
        <v>108</v>
      </c>
      <c r="B46" s="111" t="s">
        <v>185</v>
      </c>
      <c r="C46" s="97" t="s">
        <v>203</v>
      </c>
      <c r="D46" s="102">
        <f>SUM(D47)</f>
        <v>190</v>
      </c>
      <c r="E46" s="102">
        <f>SUM(E47:E49)</f>
        <v>75</v>
      </c>
      <c r="F46" s="102">
        <f>SUM(F47:F48)</f>
        <v>115</v>
      </c>
      <c r="G46" s="102">
        <f>SUM(G47:G49)</f>
        <v>65</v>
      </c>
      <c r="H46" s="102">
        <f>SUM(H47)</f>
        <v>50</v>
      </c>
      <c r="I46" s="98">
        <f>SUM(I47:I55)</f>
        <v>0</v>
      </c>
      <c r="J46" s="110"/>
      <c r="K46" s="110"/>
      <c r="L46" s="99"/>
      <c r="M46" s="99"/>
      <c r="N46" s="226"/>
      <c r="O46" s="99"/>
    </row>
    <row r="47" spans="1:254" s="116" customFormat="1" ht="14.25" customHeight="1" x14ac:dyDescent="0.2">
      <c r="A47" s="113" t="s">
        <v>109</v>
      </c>
      <c r="B47" s="130" t="s">
        <v>183</v>
      </c>
      <c r="C47" s="106" t="s">
        <v>224</v>
      </c>
      <c r="D47" s="124">
        <f>E47+F47</f>
        <v>190</v>
      </c>
      <c r="E47" s="124">
        <v>75</v>
      </c>
      <c r="F47" s="131">
        <f>SUM(J47:O47)</f>
        <v>115</v>
      </c>
      <c r="G47" s="124">
        <f>F47-H47-I47</f>
        <v>65</v>
      </c>
      <c r="H47" s="124">
        <v>50</v>
      </c>
      <c r="I47" s="108">
        <v>0</v>
      </c>
      <c r="J47" s="99"/>
      <c r="K47" s="99"/>
      <c r="L47" s="99"/>
      <c r="M47" s="99">
        <v>45</v>
      </c>
      <c r="N47" s="226">
        <v>70</v>
      </c>
      <c r="O47" s="99"/>
    </row>
    <row r="48" spans="1:254" s="116" customFormat="1" ht="15.6" customHeight="1" x14ac:dyDescent="0.2">
      <c r="A48" s="113" t="s">
        <v>110</v>
      </c>
      <c r="B48" s="130" t="s">
        <v>99</v>
      </c>
      <c r="C48" s="106" t="s">
        <v>224</v>
      </c>
      <c r="D48" s="125">
        <f>E48+F48</f>
        <v>162</v>
      </c>
      <c r="E48" s="124">
        <v>0</v>
      </c>
      <c r="F48" s="125" t="s">
        <v>201</v>
      </c>
      <c r="G48" s="124">
        <f>F48-H48-I48</f>
        <v>0</v>
      </c>
      <c r="H48" s="125" t="s">
        <v>201</v>
      </c>
      <c r="I48" s="108">
        <v>0</v>
      </c>
      <c r="J48" s="99"/>
      <c r="K48" s="99"/>
      <c r="L48" s="99"/>
      <c r="M48" s="225">
        <v>90</v>
      </c>
      <c r="N48" s="257" t="s">
        <v>200</v>
      </c>
      <c r="O48" s="99"/>
    </row>
    <row r="49" spans="1:27" s="116" customFormat="1" ht="15.6" customHeight="1" x14ac:dyDescent="0.2">
      <c r="A49" s="113" t="s">
        <v>111</v>
      </c>
      <c r="B49" s="126" t="s">
        <v>101</v>
      </c>
      <c r="C49" s="106" t="s">
        <v>102</v>
      </c>
      <c r="D49" s="125">
        <f>E49+F49</f>
        <v>144</v>
      </c>
      <c r="E49" s="124">
        <v>0</v>
      </c>
      <c r="F49" s="125" t="s">
        <v>103</v>
      </c>
      <c r="G49" s="124">
        <v>0</v>
      </c>
      <c r="H49" s="125" t="s">
        <v>103</v>
      </c>
      <c r="I49" s="108">
        <v>0</v>
      </c>
      <c r="J49" s="99"/>
      <c r="K49" s="99"/>
      <c r="L49" s="99"/>
      <c r="M49" s="99"/>
      <c r="N49" s="257" t="s">
        <v>103</v>
      </c>
      <c r="O49" s="99"/>
    </row>
    <row r="50" spans="1:27" s="116" customFormat="1" ht="15.6" customHeight="1" x14ac:dyDescent="0.2">
      <c r="A50" s="111" t="s">
        <v>186</v>
      </c>
      <c r="B50" s="111" t="s">
        <v>190</v>
      </c>
      <c r="C50" s="97" t="s">
        <v>172</v>
      </c>
      <c r="D50" s="102">
        <f>SUM(D51)</f>
        <v>138</v>
      </c>
      <c r="E50" s="102">
        <f>SUM(E51:E53)</f>
        <v>26</v>
      </c>
      <c r="F50" s="102">
        <f>SUM(F51)</f>
        <v>112</v>
      </c>
      <c r="G50" s="102">
        <f>SUM(G51:G53)</f>
        <v>64</v>
      </c>
      <c r="H50" s="102">
        <f>SUM(H51)</f>
        <v>48</v>
      </c>
      <c r="I50" s="108">
        <v>0</v>
      </c>
      <c r="J50" s="99"/>
      <c r="K50" s="99"/>
      <c r="L50" s="99"/>
      <c r="M50" s="99"/>
      <c r="N50" s="226"/>
      <c r="O50" s="99"/>
    </row>
    <row r="51" spans="1:27" s="116" customFormat="1" ht="15.6" customHeight="1" x14ac:dyDescent="0.2">
      <c r="A51" s="113" t="s">
        <v>187</v>
      </c>
      <c r="B51" s="130" t="s">
        <v>191</v>
      </c>
      <c r="C51" s="106" t="s">
        <v>223</v>
      </c>
      <c r="D51" s="124">
        <f>E51+F51</f>
        <v>138</v>
      </c>
      <c r="E51" s="124">
        <v>26</v>
      </c>
      <c r="F51" s="131">
        <f>SUM(J51:O51)</f>
        <v>112</v>
      </c>
      <c r="G51" s="124">
        <f>F51-H51-I51</f>
        <v>64</v>
      </c>
      <c r="H51" s="124">
        <v>48</v>
      </c>
      <c r="I51" s="108">
        <v>0</v>
      </c>
      <c r="J51" s="99"/>
      <c r="K51" s="99"/>
      <c r="L51" s="99"/>
      <c r="M51" s="99"/>
      <c r="N51" s="226">
        <v>112</v>
      </c>
      <c r="O51" s="99"/>
    </row>
    <row r="52" spans="1:27" s="116" customFormat="1" ht="15.6" customHeight="1" x14ac:dyDescent="0.2">
      <c r="A52" s="113" t="s">
        <v>188</v>
      </c>
      <c r="B52" s="130" t="s">
        <v>99</v>
      </c>
      <c r="C52" s="106" t="s">
        <v>223</v>
      </c>
      <c r="D52" s="125">
        <f>E52+F52</f>
        <v>180</v>
      </c>
      <c r="E52" s="124">
        <v>0</v>
      </c>
      <c r="F52" s="125" t="s">
        <v>112</v>
      </c>
      <c r="G52" s="124">
        <f>F52-H52-I52</f>
        <v>0</v>
      </c>
      <c r="H52" s="125" t="s">
        <v>112</v>
      </c>
      <c r="I52" s="108">
        <v>0</v>
      </c>
      <c r="J52" s="99"/>
      <c r="K52" s="99"/>
      <c r="L52" s="99"/>
      <c r="M52" s="99"/>
      <c r="N52" s="257" t="s">
        <v>112</v>
      </c>
      <c r="O52" s="99"/>
    </row>
    <row r="53" spans="1:27" s="116" customFormat="1" ht="15.6" customHeight="1" x14ac:dyDescent="0.2">
      <c r="A53" s="113" t="s">
        <v>189</v>
      </c>
      <c r="B53" s="126" t="s">
        <v>101</v>
      </c>
      <c r="C53" s="106" t="s">
        <v>102</v>
      </c>
      <c r="D53" s="125">
        <f>E53+F53</f>
        <v>180</v>
      </c>
      <c r="E53" s="124">
        <v>0</v>
      </c>
      <c r="F53" s="125" t="s">
        <v>112</v>
      </c>
      <c r="G53" s="124">
        <v>0</v>
      </c>
      <c r="H53" s="125" t="s">
        <v>112</v>
      </c>
      <c r="I53" s="108">
        <v>0</v>
      </c>
      <c r="J53" s="99"/>
      <c r="K53" s="99"/>
      <c r="L53" s="99"/>
      <c r="M53" s="99"/>
      <c r="N53" s="257" t="s">
        <v>112</v>
      </c>
      <c r="O53" s="99"/>
    </row>
    <row r="54" spans="1:27" s="116" customFormat="1" ht="15.6" customHeight="1" x14ac:dyDescent="0.2">
      <c r="A54" s="111" t="s">
        <v>144</v>
      </c>
      <c r="B54" s="111" t="s">
        <v>76</v>
      </c>
      <c r="C54" s="97" t="s">
        <v>82</v>
      </c>
      <c r="D54" s="118">
        <f t="shared" ref="D54:I54" si="6">SUM(D55)</f>
        <v>80</v>
      </c>
      <c r="E54" s="118">
        <f t="shared" si="6"/>
        <v>35</v>
      </c>
      <c r="F54" s="118">
        <f t="shared" si="6"/>
        <v>45</v>
      </c>
      <c r="G54" s="118">
        <f t="shared" si="6"/>
        <v>3</v>
      </c>
      <c r="H54" s="118">
        <f t="shared" si="6"/>
        <v>42</v>
      </c>
      <c r="I54" s="118">
        <f t="shared" si="6"/>
        <v>0</v>
      </c>
      <c r="J54" s="99"/>
      <c r="K54" s="99"/>
      <c r="L54" s="99"/>
      <c r="M54" s="99"/>
      <c r="N54" s="226"/>
      <c r="O54" s="99"/>
    </row>
    <row r="55" spans="1:27" s="116" customFormat="1" ht="15.6" customHeight="1" thickBot="1" x14ac:dyDescent="0.25">
      <c r="A55" s="113" t="s">
        <v>145</v>
      </c>
      <c r="B55" s="126" t="s">
        <v>76</v>
      </c>
      <c r="C55" s="106" t="s">
        <v>82</v>
      </c>
      <c r="D55" s="124">
        <f>E55+F55</f>
        <v>80</v>
      </c>
      <c r="E55" s="115">
        <v>35</v>
      </c>
      <c r="F55" s="108">
        <f>SUM(J55:O55)</f>
        <v>45</v>
      </c>
      <c r="G55" s="115">
        <f>F55-H55-I55</f>
        <v>3</v>
      </c>
      <c r="H55" s="115">
        <v>42</v>
      </c>
      <c r="I55" s="108">
        <v>0</v>
      </c>
      <c r="J55" s="99"/>
      <c r="K55" s="99"/>
      <c r="L55" s="99"/>
      <c r="M55" s="99">
        <v>45</v>
      </c>
      <c r="N55" s="226"/>
      <c r="O55" s="103"/>
    </row>
    <row r="56" spans="1:27" s="116" customFormat="1" ht="13.5" thickBot="1" x14ac:dyDescent="0.25">
      <c r="A56" s="132"/>
      <c r="B56" s="132" t="s">
        <v>113</v>
      </c>
      <c r="C56" s="133"/>
      <c r="D56" s="134">
        <f>E56+F56</f>
        <v>4158</v>
      </c>
      <c r="E56" s="134">
        <f>E54+E50+E46+E42+E38+E28+E10+E26</f>
        <v>1386</v>
      </c>
      <c r="F56" s="134">
        <f>F10+F28+F37+F54</f>
        <v>2772</v>
      </c>
      <c r="G56" s="134">
        <f>G10+G28+G37+G54</f>
        <v>1222</v>
      </c>
      <c r="H56" s="134">
        <f>H10+H28+H37+H54</f>
        <v>1438</v>
      </c>
      <c r="I56" s="134">
        <f>I10+I28+I37+I54</f>
        <v>0</v>
      </c>
      <c r="J56" s="134">
        <f t="shared" ref="J56:O56" si="7">SUM(J10:J55)</f>
        <v>648</v>
      </c>
      <c r="K56" s="134">
        <f t="shared" si="7"/>
        <v>756</v>
      </c>
      <c r="L56" s="134">
        <f t="shared" si="7"/>
        <v>648</v>
      </c>
      <c r="M56" s="134">
        <f t="shared" si="7"/>
        <v>540</v>
      </c>
      <c r="N56" s="134">
        <f t="shared" si="7"/>
        <v>504</v>
      </c>
      <c r="O56" s="134">
        <f t="shared" si="7"/>
        <v>0</v>
      </c>
    </row>
    <row r="57" spans="1:27" ht="15" thickBot="1" x14ac:dyDescent="0.25">
      <c r="A57" s="132"/>
      <c r="B57" s="132"/>
      <c r="C57" s="133"/>
      <c r="D57" s="135"/>
      <c r="E57" s="134"/>
      <c r="F57" s="135"/>
      <c r="G57" s="134"/>
      <c r="H57" s="134"/>
      <c r="I57" s="134"/>
      <c r="J57" s="134">
        <f t="shared" ref="J57:O57" si="8">SUM(J10:J55)/J7</f>
        <v>36</v>
      </c>
      <c r="K57" s="134">
        <f t="shared" si="8"/>
        <v>36</v>
      </c>
      <c r="L57" s="134">
        <f t="shared" si="8"/>
        <v>36</v>
      </c>
      <c r="M57" s="134">
        <f t="shared" si="8"/>
        <v>36</v>
      </c>
      <c r="N57" s="134">
        <f t="shared" si="8"/>
        <v>36</v>
      </c>
      <c r="O57" s="134">
        <f t="shared" si="8"/>
        <v>0</v>
      </c>
      <c r="P57"/>
      <c r="Q57"/>
      <c r="R57"/>
      <c r="S57"/>
      <c r="T57"/>
      <c r="U57"/>
      <c r="V57"/>
      <c r="W57"/>
      <c r="X57"/>
      <c r="Y57"/>
      <c r="Z57"/>
      <c r="AA57"/>
    </row>
    <row r="58" spans="1:27" ht="12.75" customHeight="1" x14ac:dyDescent="0.2">
      <c r="A58" s="136" t="s">
        <v>114</v>
      </c>
      <c r="B58" s="136" t="s">
        <v>115</v>
      </c>
      <c r="C58" s="137"/>
      <c r="D58" s="137"/>
      <c r="E58" s="137"/>
      <c r="F58" s="138"/>
      <c r="G58" s="137"/>
      <c r="H58" s="137"/>
      <c r="I58" s="137"/>
      <c r="J58" s="137"/>
      <c r="K58" s="137"/>
      <c r="L58" s="137"/>
      <c r="M58" s="137"/>
      <c r="N58" s="137"/>
      <c r="O58" s="210" t="s">
        <v>174</v>
      </c>
      <c r="P58"/>
      <c r="Q58"/>
      <c r="R58"/>
      <c r="S58"/>
      <c r="T58"/>
      <c r="U58"/>
      <c r="V58"/>
      <c r="W58"/>
      <c r="X58"/>
      <c r="Y58"/>
      <c r="Z58"/>
      <c r="AA58"/>
    </row>
    <row r="59" spans="1:27" ht="12.75" customHeight="1" x14ac:dyDescent="0.2">
      <c r="A59" s="136" t="s">
        <v>167</v>
      </c>
      <c r="B59" s="136" t="s">
        <v>168</v>
      </c>
      <c r="C59" s="137"/>
      <c r="D59" s="137"/>
      <c r="E59" s="137"/>
      <c r="F59" s="137" t="s">
        <v>173</v>
      </c>
      <c r="G59" s="137"/>
      <c r="H59" s="137"/>
      <c r="I59" s="137"/>
      <c r="J59" s="137"/>
      <c r="K59" s="137"/>
      <c r="L59" s="137"/>
      <c r="M59" s="137"/>
      <c r="N59" s="137"/>
      <c r="O59" s="137"/>
      <c r="P59"/>
      <c r="Q59"/>
      <c r="R59"/>
      <c r="S59"/>
      <c r="T59"/>
      <c r="U59"/>
      <c r="V59"/>
      <c r="W59"/>
      <c r="X59"/>
      <c r="Y59"/>
      <c r="Z59"/>
      <c r="AA59"/>
    </row>
    <row r="60" spans="1:27" ht="12.75" customHeight="1" thickBot="1" x14ac:dyDescent="0.25">
      <c r="A60" s="139"/>
      <c r="B60" s="139"/>
      <c r="C60" s="139"/>
      <c r="D60" s="139"/>
      <c r="E60" s="139"/>
      <c r="F60" s="140"/>
      <c r="G60" s="139"/>
      <c r="H60" s="139"/>
      <c r="I60" s="139"/>
      <c r="J60" s="139"/>
      <c r="K60" s="139"/>
      <c r="L60" s="139"/>
      <c r="M60" s="139"/>
      <c r="N60" s="139"/>
      <c r="O60" s="139"/>
      <c r="P60"/>
      <c r="Q60"/>
      <c r="R60"/>
      <c r="S60"/>
      <c r="T60"/>
      <c r="U60"/>
      <c r="V60"/>
      <c r="W60"/>
      <c r="X60"/>
      <c r="Y60"/>
      <c r="Z60"/>
      <c r="AA60"/>
    </row>
    <row r="61" spans="1:27" ht="23.25" customHeight="1" x14ac:dyDescent="0.2">
      <c r="A61" s="279"/>
      <c r="B61" s="286"/>
      <c r="C61" s="287"/>
      <c r="D61" s="281"/>
      <c r="E61" s="281"/>
      <c r="F61" s="281"/>
      <c r="G61" s="288" t="s">
        <v>113</v>
      </c>
      <c r="H61" s="307" t="s">
        <v>116</v>
      </c>
      <c r="I61" s="307"/>
      <c r="J61" s="141">
        <f t="shared" ref="J61:O61" si="9">J56</f>
        <v>648</v>
      </c>
      <c r="K61" s="141">
        <f t="shared" si="9"/>
        <v>756</v>
      </c>
      <c r="L61" s="141">
        <f t="shared" si="9"/>
        <v>648</v>
      </c>
      <c r="M61" s="141">
        <f t="shared" si="9"/>
        <v>540</v>
      </c>
      <c r="N61" s="141">
        <f t="shared" si="9"/>
        <v>504</v>
      </c>
      <c r="O61" s="141">
        <f t="shared" si="9"/>
        <v>0</v>
      </c>
      <c r="P61"/>
      <c r="Q61"/>
      <c r="R61"/>
      <c r="S61"/>
      <c r="T61"/>
      <c r="U61"/>
      <c r="V61"/>
      <c r="W61"/>
      <c r="X61"/>
      <c r="Y61"/>
      <c r="Z61"/>
      <c r="AA61"/>
    </row>
    <row r="62" spans="1:27" ht="21.75" customHeight="1" x14ac:dyDescent="0.2">
      <c r="A62" s="280"/>
      <c r="B62" s="142"/>
      <c r="C62" s="142"/>
      <c r="D62" s="282"/>
      <c r="E62" s="282"/>
      <c r="F62" s="282"/>
      <c r="G62" s="289"/>
      <c r="H62" s="305" t="s">
        <v>117</v>
      </c>
      <c r="I62" s="305"/>
      <c r="J62" s="141">
        <v>0</v>
      </c>
      <c r="K62" s="141">
        <v>126</v>
      </c>
      <c r="L62" s="141">
        <v>108</v>
      </c>
      <c r="M62" s="141">
        <v>306</v>
      </c>
      <c r="N62" s="141">
        <v>252</v>
      </c>
      <c r="O62" s="141">
        <v>0</v>
      </c>
      <c r="P62"/>
      <c r="Q62"/>
      <c r="R62"/>
      <c r="S62"/>
      <c r="T62"/>
      <c r="U62"/>
      <c r="V62"/>
      <c r="W62"/>
      <c r="X62"/>
      <c r="Y62"/>
      <c r="Z62"/>
      <c r="AA62"/>
    </row>
    <row r="63" spans="1:27" ht="29.25" customHeight="1" x14ac:dyDescent="0.2">
      <c r="A63" s="280"/>
      <c r="B63" s="211" t="s">
        <v>118</v>
      </c>
      <c r="C63" s="142"/>
      <c r="D63" s="282"/>
      <c r="E63" s="282"/>
      <c r="F63" s="282"/>
      <c r="G63" s="289"/>
      <c r="H63" s="308" t="s">
        <v>119</v>
      </c>
      <c r="I63" s="308"/>
      <c r="J63" s="141">
        <v>0</v>
      </c>
      <c r="K63" s="141">
        <v>0</v>
      </c>
      <c r="L63" s="141">
        <v>0</v>
      </c>
      <c r="M63" s="141">
        <v>0</v>
      </c>
      <c r="N63" s="141">
        <v>612</v>
      </c>
      <c r="O63" s="141">
        <v>0</v>
      </c>
      <c r="P63"/>
      <c r="Q63"/>
      <c r="R63"/>
      <c r="S63"/>
      <c r="T63"/>
      <c r="U63"/>
      <c r="V63"/>
      <c r="W63"/>
      <c r="X63"/>
      <c r="Y63"/>
      <c r="Z63"/>
      <c r="AA63"/>
    </row>
    <row r="64" spans="1:27" ht="20.25" customHeight="1" x14ac:dyDescent="0.2">
      <c r="A64" s="280"/>
      <c r="B64" s="284" t="s">
        <v>146</v>
      </c>
      <c r="C64" s="285"/>
      <c r="D64" s="282"/>
      <c r="E64" s="282"/>
      <c r="F64" s="282"/>
      <c r="G64" s="289"/>
      <c r="H64" s="305" t="s">
        <v>120</v>
      </c>
      <c r="I64" s="305"/>
      <c r="J64" s="141">
        <v>2</v>
      </c>
      <c r="K64" s="141">
        <v>3</v>
      </c>
      <c r="L64" s="141">
        <v>4</v>
      </c>
      <c r="M64" s="141">
        <v>2</v>
      </c>
      <c r="N64" s="141">
        <v>3</v>
      </c>
      <c r="O64" s="141">
        <v>0</v>
      </c>
      <c r="P64"/>
      <c r="Q64" s="143"/>
    </row>
    <row r="65" spans="1:16" ht="27" customHeight="1" x14ac:dyDescent="0.2">
      <c r="A65" s="280"/>
      <c r="B65" s="284"/>
      <c r="C65" s="285"/>
      <c r="D65" s="282"/>
      <c r="E65" s="282"/>
      <c r="F65" s="282"/>
      <c r="G65" s="289"/>
      <c r="H65" s="306" t="s">
        <v>121</v>
      </c>
      <c r="I65" s="306"/>
      <c r="J65" s="141">
        <v>3</v>
      </c>
      <c r="K65" s="141">
        <v>7</v>
      </c>
      <c r="L65" s="141">
        <v>6</v>
      </c>
      <c r="M65" s="141">
        <v>3</v>
      </c>
      <c r="N65" s="141">
        <v>10</v>
      </c>
      <c r="O65" s="141">
        <v>0</v>
      </c>
      <c r="P65" s="116"/>
    </row>
    <row r="66" spans="1:16" ht="22.5" customHeight="1" x14ac:dyDescent="0.2">
      <c r="A66" s="280"/>
      <c r="B66" s="142"/>
      <c r="C66" s="142"/>
      <c r="D66" s="282"/>
      <c r="E66" s="282"/>
      <c r="F66" s="282"/>
      <c r="G66" s="289"/>
      <c r="H66" s="305" t="s">
        <v>122</v>
      </c>
      <c r="I66" s="305"/>
      <c r="J66" s="141">
        <v>1</v>
      </c>
      <c r="K66" s="141">
        <v>0</v>
      </c>
      <c r="L66" s="141">
        <v>0</v>
      </c>
      <c r="M66" s="141">
        <v>0</v>
      </c>
      <c r="N66" s="141">
        <v>4</v>
      </c>
      <c r="O66" s="141">
        <v>0</v>
      </c>
      <c r="P66" s="116"/>
    </row>
    <row r="67" spans="1:16" ht="18.75" customHeight="1" x14ac:dyDescent="0.2">
      <c r="A67" s="280"/>
      <c r="B67" s="291"/>
      <c r="C67" s="292"/>
      <c r="D67" s="283"/>
      <c r="E67" s="283"/>
      <c r="F67" s="283"/>
      <c r="G67" s="290"/>
      <c r="H67" s="305" t="s">
        <v>114</v>
      </c>
      <c r="I67" s="305"/>
      <c r="J67" s="141">
        <v>0</v>
      </c>
      <c r="K67" s="141">
        <v>0</v>
      </c>
      <c r="L67" s="141">
        <v>0</v>
      </c>
      <c r="M67" s="141">
        <v>0</v>
      </c>
      <c r="N67" s="141">
        <v>0</v>
      </c>
      <c r="O67" s="141">
        <v>2</v>
      </c>
      <c r="P67" s="116"/>
    </row>
  </sheetData>
  <sheetProtection selectLockedCells="1" selectUnlockedCells="1"/>
  <mergeCells count="31">
    <mergeCell ref="H67:I67"/>
    <mergeCell ref="I5:I8"/>
    <mergeCell ref="H65:I65"/>
    <mergeCell ref="L4:M4"/>
    <mergeCell ref="H66:I66"/>
    <mergeCell ref="J4:K4"/>
    <mergeCell ref="H61:I61"/>
    <mergeCell ref="H62:I62"/>
    <mergeCell ref="H63:I63"/>
    <mergeCell ref="H64:I64"/>
    <mergeCell ref="B1:O1"/>
    <mergeCell ref="D3:D8"/>
    <mergeCell ref="E3:E8"/>
    <mergeCell ref="F3:I3"/>
    <mergeCell ref="J3:O3"/>
    <mergeCell ref="H5:H8"/>
    <mergeCell ref="J2:O2"/>
    <mergeCell ref="N4:O4"/>
    <mergeCell ref="G5:G8"/>
    <mergeCell ref="A2:A3"/>
    <mergeCell ref="B2:B3"/>
    <mergeCell ref="C2:C8"/>
    <mergeCell ref="D2:I2"/>
    <mergeCell ref="F4:F8"/>
    <mergeCell ref="G4:I4"/>
    <mergeCell ref="A61:A67"/>
    <mergeCell ref="D61:F67"/>
    <mergeCell ref="B64:C65"/>
    <mergeCell ref="B61:C61"/>
    <mergeCell ref="G61:G67"/>
    <mergeCell ref="B67:C67"/>
  </mergeCells>
  <printOptions horizontalCentered="1"/>
  <pageMargins left="0.25" right="0.25" top="0.75" bottom="0.75" header="0.3" footer="0.3"/>
  <pageSetup paperSize="9" scale="69" firstPageNumber="0" fitToWidth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AR92"/>
  <sheetViews>
    <sheetView tabSelected="1" topLeftCell="A49" workbookViewId="0">
      <selection activeCell="D20" sqref="D20:D37"/>
    </sheetView>
  </sheetViews>
  <sheetFormatPr defaultColWidth="8.25" defaultRowHeight="12.75" x14ac:dyDescent="0.2"/>
  <cols>
    <col min="1" max="1" width="7.125" style="144" customWidth="1"/>
    <col min="2" max="2" width="72.375" style="144" customWidth="1"/>
    <col min="3" max="3" width="9.75" style="144" customWidth="1"/>
    <col min="4" max="4" width="101" style="144" customWidth="1"/>
    <col min="5" max="5" width="6.75" style="144" customWidth="1"/>
    <col min="6" max="6" width="58.375" style="144" customWidth="1"/>
    <col min="7" max="7" width="14.625" style="144" customWidth="1"/>
    <col min="8" max="8" width="5.5" style="144" customWidth="1"/>
    <col min="9" max="9" width="4.375" style="144" customWidth="1"/>
    <col min="10" max="10" width="6.5" style="144" customWidth="1"/>
    <col min="11" max="11" width="4.5" style="144" customWidth="1"/>
    <col min="12" max="15" width="8.25" style="144"/>
    <col min="16" max="16" width="4.375" style="144" customWidth="1"/>
    <col min="17" max="16384" width="8.25" style="144"/>
  </cols>
  <sheetData>
    <row r="1" spans="1:44" ht="25.5" customHeight="1" x14ac:dyDescent="0.25">
      <c r="A1" s="197"/>
      <c r="B1" s="260" t="s">
        <v>123</v>
      </c>
      <c r="C1" s="146"/>
      <c r="D1" s="147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ht="21" customHeight="1" x14ac:dyDescent="0.25">
      <c r="A2" s="261" t="s">
        <v>124</v>
      </c>
      <c r="B2" s="261" t="s">
        <v>125</v>
      </c>
      <c r="C2" s="148"/>
      <c r="D2" s="147" t="s">
        <v>126</v>
      </c>
      <c r="E2"/>
      <c r="F2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ht="22.5" customHeight="1" x14ac:dyDescent="0.25">
      <c r="A3" s="261"/>
      <c r="B3" s="262" t="s">
        <v>127</v>
      </c>
      <c r="C3" s="148"/>
      <c r="D3" s="149"/>
      <c r="E3"/>
      <c r="F3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ht="16.5" customHeight="1" x14ac:dyDescent="0.25">
      <c r="A4" s="263">
        <v>1</v>
      </c>
      <c r="B4" s="264" t="s">
        <v>195</v>
      </c>
      <c r="C4" s="150"/>
      <c r="D4" s="151" t="s">
        <v>128</v>
      </c>
      <c r="E4"/>
      <c r="F4"/>
      <c r="G4" s="152"/>
      <c r="H4" s="152"/>
      <c r="I4" s="145"/>
      <c r="J4" s="145"/>
      <c r="K4" s="153"/>
      <c r="L4" s="310"/>
      <c r="M4" s="310"/>
      <c r="N4" s="310"/>
      <c r="O4" s="310"/>
      <c r="P4" s="155"/>
      <c r="Q4" s="145"/>
      <c r="R4" s="145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ht="15" customHeight="1" x14ac:dyDescent="0.25">
      <c r="A5" s="263">
        <v>2</v>
      </c>
      <c r="B5" s="264" t="s">
        <v>196</v>
      </c>
      <c r="C5" s="156"/>
      <c r="D5" s="311" t="s">
        <v>208</v>
      </c>
      <c r="E5"/>
      <c r="F5"/>
      <c r="G5" s="157"/>
      <c r="H5" s="157"/>
      <c r="I5" s="145"/>
      <c r="J5" s="145"/>
      <c r="K5" s="153"/>
      <c r="L5" s="158"/>
      <c r="M5" s="145"/>
      <c r="N5" s="145"/>
      <c r="O5" s="145"/>
      <c r="P5" s="145"/>
      <c r="Q5" s="145"/>
      <c r="R5" s="14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ht="15" customHeight="1" x14ac:dyDescent="0.25">
      <c r="A6" s="263">
        <v>3</v>
      </c>
      <c r="B6" s="264" t="s">
        <v>197</v>
      </c>
      <c r="C6" s="150"/>
      <c r="D6" s="311"/>
      <c r="E6"/>
      <c r="F6"/>
      <c r="G6" s="145"/>
      <c r="H6" s="145"/>
      <c r="I6" s="145"/>
      <c r="J6" s="145"/>
      <c r="K6" s="159"/>
      <c r="L6" s="310"/>
      <c r="M6" s="310"/>
      <c r="N6" s="310"/>
      <c r="O6" s="310"/>
      <c r="P6" s="145"/>
      <c r="Q6" s="145"/>
      <c r="R6" s="145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ht="15" customHeight="1" x14ac:dyDescent="0.25">
      <c r="A7" s="263"/>
      <c r="B7" s="264"/>
      <c r="C7" s="150"/>
      <c r="D7" s="311"/>
      <c r="E7"/>
      <c r="F7"/>
      <c r="G7" s="145"/>
      <c r="H7" s="145"/>
      <c r="I7" s="145"/>
      <c r="J7" s="145"/>
      <c r="K7" s="159"/>
      <c r="L7" s="155"/>
      <c r="M7" s="155"/>
      <c r="N7" s="155"/>
      <c r="O7" s="155"/>
      <c r="P7" s="145"/>
      <c r="Q7" s="145"/>
      <c r="R7" s="145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ht="14.25" customHeight="1" x14ac:dyDescent="0.25">
      <c r="A8" s="263"/>
      <c r="B8" s="265"/>
      <c r="C8" s="150"/>
      <c r="D8" s="311"/>
      <c r="E8"/>
      <c r="F8"/>
      <c r="G8" s="145"/>
      <c r="H8" s="145"/>
      <c r="I8" s="145"/>
      <c r="J8" s="145"/>
      <c r="K8" s="159"/>
      <c r="L8" s="155"/>
      <c r="M8" s="155"/>
      <c r="N8" s="155"/>
      <c r="O8" s="155"/>
      <c r="P8" s="145"/>
      <c r="Q8" s="145"/>
      <c r="R8" s="145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ht="13.5" customHeight="1" x14ac:dyDescent="0.25">
      <c r="A9" s="263"/>
      <c r="B9" s="262" t="s">
        <v>131</v>
      </c>
      <c r="C9" s="160"/>
      <c r="D9" s="311"/>
      <c r="E9"/>
      <c r="F9"/>
      <c r="G9" s="310"/>
      <c r="H9" s="310"/>
      <c r="I9" s="310"/>
      <c r="J9" s="310"/>
      <c r="K9" s="153"/>
      <c r="L9" s="310"/>
      <c r="M9" s="310"/>
      <c r="N9" s="310"/>
      <c r="O9" s="310"/>
      <c r="P9" s="155"/>
      <c r="Q9" s="145"/>
      <c r="R9" s="14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ht="15.75" customHeight="1" x14ac:dyDescent="0.25">
      <c r="A10" s="263">
        <v>1</v>
      </c>
      <c r="B10" s="264" t="s">
        <v>198</v>
      </c>
      <c r="C10" s="150"/>
      <c r="D10" s="311"/>
      <c r="E10"/>
      <c r="F10"/>
      <c r="G10" s="155"/>
      <c r="H10" s="155"/>
      <c r="I10" s="155"/>
      <c r="J10" s="155"/>
      <c r="K10" s="153"/>
      <c r="L10" s="155"/>
      <c r="M10" s="155"/>
      <c r="N10" s="155"/>
      <c r="O10" s="155"/>
      <c r="P10" s="155"/>
      <c r="Q10" s="145"/>
      <c r="R10" s="145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ht="15.75" customHeight="1" x14ac:dyDescent="0.25">
      <c r="A11" s="263"/>
      <c r="B11" s="264"/>
      <c r="C11" s="148"/>
      <c r="D11" s="151" t="s">
        <v>129</v>
      </c>
      <c r="E11"/>
      <c r="F11"/>
      <c r="G11" s="152"/>
      <c r="H11" s="145"/>
      <c r="I11" s="145"/>
      <c r="J11" s="145"/>
      <c r="K11" s="159"/>
      <c r="L11" s="310"/>
      <c r="M11" s="310"/>
      <c r="N11" s="310"/>
      <c r="O11" s="310"/>
      <c r="P11" s="155"/>
      <c r="Q11" s="145"/>
      <c r="R11" s="145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ht="15" customHeight="1" x14ac:dyDescent="0.25">
      <c r="A12" s="263"/>
      <c r="B12" s="264"/>
      <c r="C12" s="148"/>
      <c r="D12" s="311" t="s">
        <v>205</v>
      </c>
      <c r="E12"/>
      <c r="F12"/>
      <c r="G12" s="152"/>
      <c r="H12" s="145"/>
      <c r="I12" s="145"/>
      <c r="J12" s="145"/>
      <c r="K12" s="159"/>
      <c r="L12" s="155"/>
      <c r="M12" s="155"/>
      <c r="N12" s="155"/>
      <c r="O12" s="155"/>
      <c r="P12" s="155"/>
      <c r="Q12" s="145"/>
      <c r="R12" s="145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ht="14.25" customHeight="1" x14ac:dyDescent="0.25">
      <c r="A13" s="263"/>
      <c r="B13" s="266" t="s">
        <v>132</v>
      </c>
      <c r="C13" s="148"/>
      <c r="D13" s="311"/>
      <c r="E13"/>
      <c r="F13"/>
      <c r="G13" s="158"/>
      <c r="H13" s="158"/>
      <c r="I13" s="158"/>
      <c r="J13" s="145"/>
      <c r="K13" s="161"/>
      <c r="L13" s="310"/>
      <c r="M13" s="310"/>
      <c r="N13" s="310"/>
      <c r="O13" s="310"/>
      <c r="P13" s="145"/>
      <c r="Q13" s="145"/>
      <c r="R13" s="145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ht="15.75" customHeight="1" x14ac:dyDescent="0.25">
      <c r="A14" s="263">
        <v>1</v>
      </c>
      <c r="B14" s="264" t="s">
        <v>133</v>
      </c>
      <c r="C14" s="148"/>
      <c r="D14" s="311"/>
      <c r="E14"/>
      <c r="F14"/>
      <c r="G14" s="152"/>
      <c r="H14" s="152"/>
      <c r="I14" s="152"/>
      <c r="J14" s="145"/>
      <c r="K14" s="162"/>
      <c r="L14" s="310"/>
      <c r="M14" s="310"/>
      <c r="N14" s="310"/>
      <c r="O14" s="310"/>
      <c r="P14" s="155"/>
      <c r="Q14" s="145"/>
      <c r="R14" s="145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ht="15.75" customHeight="1" x14ac:dyDescent="0.25">
      <c r="A15" s="263">
        <v>2</v>
      </c>
      <c r="B15" s="264" t="s">
        <v>207</v>
      </c>
      <c r="C15" s="163"/>
      <c r="D15" s="311"/>
      <c r="E15"/>
      <c r="F15"/>
      <c r="G15" s="310"/>
      <c r="H15" s="310"/>
      <c r="I15" s="310"/>
      <c r="J15" s="310"/>
      <c r="K15" s="162"/>
      <c r="L15" s="310"/>
      <c r="M15" s="310"/>
      <c r="N15" s="310"/>
      <c r="O15" s="310"/>
      <c r="P15" s="145"/>
      <c r="Q15" s="145"/>
      <c r="R15" s="14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ht="16.5" customHeight="1" x14ac:dyDescent="0.25">
      <c r="A16" s="263">
        <v>3</v>
      </c>
      <c r="B16" s="267" t="s">
        <v>135</v>
      </c>
      <c r="C16" s="145"/>
      <c r="D16" s="311"/>
      <c r="E16"/>
      <c r="F16" s="164"/>
      <c r="G16" s="310"/>
      <c r="H16" s="310"/>
      <c r="I16" s="310"/>
      <c r="J16" s="310"/>
      <c r="K16" s="159"/>
      <c r="L16" s="310"/>
      <c r="M16" s="310"/>
      <c r="N16" s="310"/>
      <c r="O16" s="148"/>
      <c r="P16" s="165"/>
      <c r="Q16" s="145"/>
      <c r="R16" s="145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ht="15.75" customHeight="1" x14ac:dyDescent="0.25">
      <c r="A17" s="263"/>
      <c r="B17" s="267"/>
      <c r="C17" s="145"/>
      <c r="D17" s="311"/>
      <c r="E17"/>
      <c r="F17"/>
      <c r="G17" s="155"/>
      <c r="H17" s="155"/>
      <c r="I17" s="155"/>
      <c r="J17" s="155"/>
      <c r="K17" s="159"/>
      <c r="L17" s="155"/>
      <c r="M17" s="155"/>
      <c r="N17" s="155"/>
      <c r="O17" s="148"/>
      <c r="P17" s="165"/>
      <c r="Q17" s="145"/>
      <c r="R17" s="145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ht="17.25" hidden="1" customHeight="1" x14ac:dyDescent="0.25">
      <c r="A18" s="263"/>
      <c r="B18" s="265"/>
      <c r="C18" s="145"/>
      <c r="D18" s="311"/>
      <c r="E18"/>
      <c r="F18"/>
      <c r="G18" s="155"/>
      <c r="H18" s="155"/>
      <c r="I18" s="155"/>
      <c r="J18" s="155"/>
      <c r="K18" s="159"/>
      <c r="L18" s="155"/>
      <c r="M18" s="155"/>
      <c r="N18" s="155"/>
      <c r="O18" s="148"/>
      <c r="P18" s="165"/>
      <c r="Q18" s="145"/>
      <c r="R18" s="145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ht="18.75" customHeight="1" x14ac:dyDescent="0.25">
      <c r="A19" s="263"/>
      <c r="B19" s="262" t="s">
        <v>159</v>
      </c>
      <c r="C19" s="145"/>
      <c r="D19" s="151" t="s">
        <v>130</v>
      </c>
      <c r="E19"/>
      <c r="F19"/>
      <c r="G19" s="152"/>
      <c r="H19" s="152"/>
      <c r="I19" s="152"/>
      <c r="J19" s="152"/>
      <c r="K19" s="166"/>
      <c r="L19" s="310"/>
      <c r="M19" s="310"/>
      <c r="N19" s="310"/>
      <c r="O19" s="148"/>
      <c r="P19" s="165"/>
      <c r="Q19" s="145"/>
      <c r="R19" s="145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ht="19.5" customHeight="1" x14ac:dyDescent="0.25">
      <c r="A20" s="263">
        <v>1</v>
      </c>
      <c r="B20" s="265" t="s">
        <v>160</v>
      </c>
      <c r="C20" s="148"/>
      <c r="D20" s="315" t="s">
        <v>216</v>
      </c>
      <c r="E20"/>
      <c r="F20"/>
      <c r="G20" s="158"/>
      <c r="H20" s="158"/>
      <c r="I20" s="158"/>
      <c r="J20" s="158"/>
      <c r="K20" s="167"/>
      <c r="L20" s="168"/>
      <c r="M20" s="145"/>
      <c r="N20" s="145"/>
      <c r="O20" s="145"/>
      <c r="P20" s="165"/>
      <c r="Q20" s="145"/>
      <c r="R20" s="145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ht="16.5" customHeight="1" x14ac:dyDescent="0.25">
      <c r="A21" s="263">
        <v>2</v>
      </c>
      <c r="B21" s="265" t="s">
        <v>136</v>
      </c>
      <c r="C21" s="148"/>
      <c r="D21" s="315"/>
      <c r="E21"/>
      <c r="F21" s="164"/>
      <c r="G21" s="158"/>
      <c r="H21" s="158"/>
      <c r="I21" s="145"/>
      <c r="J21" s="155"/>
      <c r="K21" s="169"/>
      <c r="L21" s="145"/>
      <c r="M21" s="145"/>
      <c r="N21" s="145"/>
      <c r="O21" s="145"/>
      <c r="P21" s="165"/>
      <c r="Q21" s="145"/>
      <c r="R21" s="145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ht="17.25" customHeight="1" x14ac:dyDescent="0.25">
      <c r="A22" s="268"/>
      <c r="B22" s="269"/>
      <c r="C22" s="170"/>
      <c r="D22" s="315"/>
      <c r="E22"/>
      <c r="F22"/>
      <c r="G22" s="145"/>
      <c r="H22" s="145"/>
      <c r="I22" s="145"/>
      <c r="J22" s="145"/>
      <c r="K22" s="145"/>
      <c r="L22" s="157"/>
      <c r="M22" s="157"/>
      <c r="N22" s="157"/>
      <c r="O22" s="145"/>
      <c r="P22" s="145"/>
      <c r="Q22" s="145"/>
      <c r="R22" s="145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ht="15.75" customHeight="1" x14ac:dyDescent="0.25">
      <c r="A23" s="219"/>
      <c r="B23" s="177"/>
      <c r="C23" s="145"/>
      <c r="D23" s="315"/>
      <c r="E23"/>
      <c r="F23" s="164"/>
      <c r="G23" s="145"/>
      <c r="H23" s="145"/>
      <c r="I23" s="145"/>
      <c r="J23" s="145"/>
      <c r="K23" s="145"/>
      <c r="L23" s="145"/>
      <c r="M23" s="145"/>
      <c r="N23" s="145"/>
      <c r="O23" s="157"/>
      <c r="P23" s="145"/>
      <c r="Q23" s="145"/>
      <c r="R23" s="145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ht="18" customHeight="1" x14ac:dyDescent="0.25">
      <c r="A24" s="219"/>
      <c r="B24" s="220"/>
      <c r="C24" s="171"/>
      <c r="D24" s="315"/>
      <c r="E24"/>
      <c r="F24"/>
      <c r="G24" s="145"/>
      <c r="H24" s="145"/>
      <c r="I24" s="145"/>
      <c r="J24" s="145"/>
      <c r="K24" s="145"/>
      <c r="L24" s="145"/>
      <c r="M24" s="145"/>
      <c r="N24" s="145"/>
      <c r="O24" s="157"/>
      <c r="P24" s="145"/>
      <c r="Q24" s="145"/>
      <c r="R24" s="145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ht="15.75" customHeight="1" x14ac:dyDescent="0.25">
      <c r="A25" s="219"/>
      <c r="B25" s="220"/>
      <c r="C25" s="172"/>
      <c r="D25" s="315"/>
      <c r="E25"/>
      <c r="F25"/>
      <c r="G25" s="145"/>
      <c r="H25" s="145"/>
      <c r="I25" s="145"/>
      <c r="J25" s="145"/>
      <c r="K25" s="310"/>
      <c r="L25" s="310"/>
      <c r="M25" s="310"/>
      <c r="N25" s="310"/>
      <c r="O25" s="145"/>
      <c r="P25" s="145"/>
      <c r="Q25" s="145"/>
      <c r="R25" s="14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ht="15.75" x14ac:dyDescent="0.25">
      <c r="A26" s="219"/>
      <c r="B26" s="220"/>
      <c r="C26" s="145"/>
      <c r="D26" s="315"/>
      <c r="E26"/>
      <c r="F26"/>
      <c r="G26" s="145"/>
      <c r="H26" s="145"/>
      <c r="I26" s="145"/>
      <c r="J26" s="145"/>
      <c r="K26" s="145"/>
      <c r="L26" s="145"/>
      <c r="M26" s="145"/>
      <c r="N26" s="145"/>
      <c r="O26" s="158"/>
      <c r="P26" s="145"/>
      <c r="Q26" s="145"/>
      <c r="R26" s="145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ht="15" customHeight="1" x14ac:dyDescent="0.25">
      <c r="A27" s="219"/>
      <c r="B27" s="220"/>
      <c r="C27" s="145"/>
      <c r="D27" s="315"/>
      <c r="E27"/>
      <c r="F27"/>
      <c r="G27" s="145"/>
      <c r="H27" s="145"/>
      <c r="I27" s="145"/>
      <c r="J27" s="145"/>
      <c r="K27" s="145"/>
      <c r="L27" s="145"/>
      <c r="M27" s="145"/>
      <c r="N27" s="145"/>
      <c r="O27" s="158"/>
      <c r="P27" s="145"/>
      <c r="Q27" s="145"/>
      <c r="R27" s="14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ht="15" customHeight="1" x14ac:dyDescent="0.25">
      <c r="A28" s="219"/>
      <c r="B28" s="221"/>
      <c r="C28" s="145"/>
      <c r="D28" s="315"/>
      <c r="E28"/>
      <c r="F28"/>
      <c r="G28" s="145"/>
      <c r="H28" s="145"/>
      <c r="I28" s="145"/>
      <c r="J28" s="145"/>
      <c r="K28" s="145"/>
      <c r="L28" s="145"/>
      <c r="M28" s="145"/>
      <c r="N28" s="145"/>
      <c r="O28" s="158"/>
      <c r="P28" s="145"/>
      <c r="Q28" s="145"/>
      <c r="R28" s="145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ht="15.75" customHeight="1" x14ac:dyDescent="0.25">
      <c r="A29" s="219"/>
      <c r="B29" s="220"/>
      <c r="C29" s="145"/>
      <c r="D29" s="315"/>
      <c r="E29"/>
      <c r="F29"/>
      <c r="G29" s="145"/>
      <c r="H29" s="145"/>
      <c r="I29" s="145"/>
      <c r="J29" s="145"/>
      <c r="K29" s="145"/>
      <c r="L29" s="145"/>
      <c r="M29" s="145"/>
      <c r="N29" s="145"/>
      <c r="O29" s="158"/>
      <c r="P29" s="145"/>
      <c r="Q29" s="145"/>
      <c r="R29" s="145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ht="15.75" customHeight="1" x14ac:dyDescent="0.25">
      <c r="A30" s="219"/>
      <c r="B30" s="220"/>
      <c r="C30" s="145"/>
      <c r="D30" s="315"/>
      <c r="E30"/>
      <c r="F30"/>
      <c r="G30" s="145"/>
      <c r="H30" s="145"/>
      <c r="I30" s="145"/>
      <c r="J30" s="145"/>
      <c r="K30" s="145"/>
      <c r="L30" s="145"/>
      <c r="M30" s="145"/>
      <c r="N30" s="145"/>
      <c r="O30" s="158"/>
      <c r="P30" s="145"/>
      <c r="Q30" s="145"/>
      <c r="R30" s="145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ht="15.75" customHeight="1" x14ac:dyDescent="0.25">
      <c r="A31" s="219"/>
      <c r="B31" s="220"/>
      <c r="C31" s="145"/>
      <c r="D31" s="315"/>
      <c r="E31"/>
      <c r="F31"/>
      <c r="G31" s="145"/>
      <c r="H31" s="145"/>
      <c r="I31" s="145"/>
      <c r="J31" s="145"/>
      <c r="K31" s="145"/>
      <c r="L31" s="145"/>
      <c r="M31" s="145"/>
      <c r="N31" s="145"/>
      <c r="O31" s="158"/>
      <c r="P31" s="145"/>
      <c r="Q31" s="145"/>
      <c r="R31" s="145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ht="15.75" customHeight="1" x14ac:dyDescent="0.25">
      <c r="A32" s="219"/>
      <c r="B32" s="220"/>
      <c r="C32" s="145"/>
      <c r="D32" s="315"/>
      <c r="E32"/>
      <c r="F32"/>
      <c r="G32" s="145"/>
      <c r="H32" s="145"/>
      <c r="I32" s="145"/>
      <c r="J32" s="145"/>
      <c r="K32" s="145"/>
      <c r="L32" s="145"/>
      <c r="M32" s="145"/>
      <c r="N32" s="145"/>
      <c r="O32" s="158"/>
      <c r="P32" s="145"/>
      <c r="Q32" s="145"/>
      <c r="R32" s="145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ht="15.75" customHeight="1" x14ac:dyDescent="0.25">
      <c r="A33" s="219"/>
      <c r="B33" s="220"/>
      <c r="C33" s="145"/>
      <c r="D33" s="315"/>
      <c r="E33"/>
      <c r="F33"/>
      <c r="G33" s="145"/>
      <c r="H33" s="145"/>
      <c r="I33" s="145"/>
      <c r="J33" s="145"/>
      <c r="K33" s="145"/>
      <c r="L33" s="145"/>
      <c r="M33" s="145"/>
      <c r="N33" s="145"/>
      <c r="O33" s="158"/>
      <c r="P33" s="145"/>
      <c r="Q33" s="145"/>
      <c r="R33" s="145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ht="15.75" customHeight="1" x14ac:dyDescent="0.25">
      <c r="A34" s="219"/>
      <c r="B34" s="220"/>
      <c r="C34" s="145"/>
      <c r="D34" s="315"/>
      <c r="E34"/>
      <c r="F34"/>
      <c r="G34" s="145"/>
      <c r="H34" s="145"/>
      <c r="I34" s="145"/>
      <c r="J34" s="145"/>
      <c r="K34" s="145"/>
      <c r="L34" s="145"/>
      <c r="M34" s="145"/>
      <c r="N34" s="145"/>
      <c r="O34" s="158"/>
      <c r="P34" s="145"/>
      <c r="Q34" s="145"/>
      <c r="R34" s="145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ht="15.75" customHeight="1" x14ac:dyDescent="0.25">
      <c r="A35" s="219"/>
      <c r="B35" s="222"/>
      <c r="C35" s="145"/>
      <c r="D35" s="315"/>
      <c r="E35"/>
      <c r="F35"/>
      <c r="G35" s="145"/>
      <c r="H35" s="145"/>
      <c r="I35" s="145"/>
      <c r="J35" s="145"/>
      <c r="K35" s="145"/>
      <c r="L35" s="145"/>
      <c r="M35" s="145"/>
      <c r="N35" s="145"/>
      <c r="O35" s="158"/>
      <c r="P35" s="145"/>
      <c r="Q35" s="145"/>
      <c r="R35" s="14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ht="15.75" customHeight="1" x14ac:dyDescent="0.25">
      <c r="A36" s="219"/>
      <c r="B36" s="223"/>
      <c r="C36" s="145"/>
      <c r="D36" s="315"/>
      <c r="E36"/>
      <c r="F36"/>
      <c r="G36" s="145"/>
      <c r="H36" s="145"/>
      <c r="I36" s="145"/>
      <c r="J36" s="145"/>
      <c r="K36" s="145"/>
      <c r="L36" s="145"/>
      <c r="M36" s="145"/>
      <c r="N36" s="145"/>
      <c r="O36" s="158"/>
      <c r="P36" s="145"/>
      <c r="Q36" s="145"/>
      <c r="R36" s="145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ht="15.75" customHeight="1" x14ac:dyDescent="0.25">
      <c r="A37" s="219"/>
      <c r="B37" s="222"/>
      <c r="C37" s="145"/>
      <c r="D37" s="315"/>
      <c r="E37"/>
      <c r="F37"/>
      <c r="G37" s="145"/>
      <c r="H37" s="145"/>
      <c r="I37" s="145"/>
      <c r="J37" s="145"/>
      <c r="K37" s="145"/>
      <c r="L37" s="145"/>
      <c r="M37" s="145"/>
      <c r="N37" s="145"/>
      <c r="O37" s="158"/>
      <c r="P37" s="145"/>
      <c r="Q37" s="145"/>
      <c r="R37" s="145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ht="15.75" customHeight="1" x14ac:dyDescent="0.25">
      <c r="A38" s="219"/>
      <c r="B38" s="222"/>
      <c r="C38" s="145"/>
      <c r="D38" s="151" t="s">
        <v>134</v>
      </c>
      <c r="E38"/>
      <c r="F38"/>
      <c r="G38" s="145"/>
      <c r="H38" s="145"/>
      <c r="I38" s="145"/>
      <c r="J38" s="145"/>
      <c r="K38" s="145"/>
      <c r="L38" s="145"/>
      <c r="M38" s="145"/>
      <c r="N38" s="145"/>
      <c r="O38" s="158"/>
      <c r="P38" s="145"/>
      <c r="Q38" s="145"/>
      <c r="R38" s="145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ht="21" customHeight="1" x14ac:dyDescent="0.25">
      <c r="A39" s="219"/>
      <c r="B39" s="222"/>
      <c r="C39" s="145"/>
      <c r="D39" s="314" t="s">
        <v>158</v>
      </c>
      <c r="E39"/>
      <c r="F39"/>
      <c r="G39" s="145"/>
      <c r="H39" s="145"/>
      <c r="I39" s="145"/>
      <c r="J39" s="145"/>
      <c r="K39" s="145"/>
      <c r="L39" s="145"/>
      <c r="M39" s="145"/>
      <c r="N39" s="145"/>
      <c r="O39" s="158"/>
      <c r="P39" s="145"/>
      <c r="Q39" s="145"/>
      <c r="R39" s="145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ht="19.5" customHeight="1" x14ac:dyDescent="0.25">
      <c r="A40" s="219"/>
      <c r="B40" s="224"/>
      <c r="C40" s="145"/>
      <c r="D40" s="314"/>
      <c r="E40"/>
      <c r="F40"/>
      <c r="G40" s="145"/>
      <c r="H40" s="145"/>
      <c r="I40" s="145"/>
      <c r="J40" s="145"/>
      <c r="K40" s="145"/>
      <c r="L40" s="145"/>
      <c r="M40" s="145"/>
      <c r="N40" s="145"/>
      <c r="O40" s="158"/>
      <c r="P40" s="145"/>
      <c r="Q40" s="145"/>
      <c r="R40" s="145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26.85" customHeight="1" x14ac:dyDescent="0.25">
      <c r="A41" s="219"/>
      <c r="B41" s="223"/>
      <c r="C41" s="145"/>
      <c r="D41" s="314"/>
      <c r="E41"/>
      <c r="F41"/>
      <c r="G41" s="145"/>
      <c r="H41" s="145"/>
      <c r="I41" s="145"/>
      <c r="J41" s="145"/>
      <c r="K41" s="145"/>
      <c r="L41" s="145"/>
      <c r="M41" s="145"/>
      <c r="N41" s="145"/>
      <c r="O41" s="158"/>
      <c r="P41" s="145"/>
      <c r="Q41" s="145"/>
      <c r="R41" s="145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ht="21" customHeight="1" x14ac:dyDescent="0.25">
      <c r="A42" s="219"/>
      <c r="B42" s="222"/>
      <c r="C42" s="145"/>
      <c r="D42" s="213" t="s">
        <v>63</v>
      </c>
      <c r="E42"/>
      <c r="F42"/>
      <c r="G42" s="145"/>
      <c r="H42" s="145"/>
      <c r="I42" s="145"/>
      <c r="J42" s="145"/>
      <c r="K42" s="145"/>
      <c r="L42" s="145"/>
      <c r="M42" s="145"/>
      <c r="N42" s="145"/>
      <c r="O42" s="158"/>
      <c r="P42" s="145"/>
      <c r="Q42" s="145"/>
      <c r="R42" s="145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ht="21" customHeight="1" x14ac:dyDescent="0.25">
      <c r="A43" s="219"/>
      <c r="B43" s="222"/>
      <c r="C43" s="145"/>
      <c r="D43" s="214" t="s">
        <v>210</v>
      </c>
      <c r="E43"/>
      <c r="F43"/>
      <c r="G43" s="145"/>
      <c r="H43" s="145"/>
      <c r="I43" s="145"/>
      <c r="J43" s="145"/>
      <c r="K43" s="145"/>
      <c r="L43" s="145"/>
      <c r="M43" s="145"/>
      <c r="N43" s="145"/>
      <c r="O43" s="158"/>
      <c r="P43" s="145"/>
      <c r="Q43" s="145"/>
      <c r="R43" s="145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ht="21" customHeight="1" x14ac:dyDescent="0.25">
      <c r="A44" s="219"/>
      <c r="B44" s="222"/>
      <c r="C44" s="145"/>
      <c r="D44" s="215" t="s">
        <v>209</v>
      </c>
      <c r="E44"/>
      <c r="F44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ht="21" customHeight="1" x14ac:dyDescent="0.25">
      <c r="A45" s="154"/>
      <c r="B45" s="154"/>
      <c r="C45" s="145"/>
      <c r="D45" s="216" t="s">
        <v>85</v>
      </c>
      <c r="E45"/>
      <c r="F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t="21" customHeight="1" x14ac:dyDescent="0.25">
      <c r="A46" s="154"/>
      <c r="B46" s="154"/>
      <c r="C46" s="145"/>
      <c r="D46" s="218" t="s">
        <v>215</v>
      </c>
      <c r="E46"/>
      <c r="F46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ht="21" customHeight="1" x14ac:dyDescent="0.25">
      <c r="A47" s="173"/>
      <c r="B47" s="173"/>
      <c r="C47" s="145"/>
      <c r="D47" s="217" t="s">
        <v>211</v>
      </c>
      <c r="E47"/>
      <c r="F47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ht="23.25" customHeight="1" x14ac:dyDescent="0.25">
      <c r="A48" s="173"/>
      <c r="B48" s="173"/>
      <c r="C48" s="145"/>
      <c r="D48" s="217" t="s">
        <v>212</v>
      </c>
      <c r="E48"/>
      <c r="F48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ht="24.75" customHeight="1" x14ac:dyDescent="0.25">
      <c r="A49" s="173"/>
      <c r="B49" s="173"/>
      <c r="C49" s="145"/>
      <c r="D49" s="216" t="s">
        <v>95</v>
      </c>
      <c r="E49"/>
      <c r="F49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ht="21" customHeight="1" x14ac:dyDescent="0.25">
      <c r="A50" s="173"/>
      <c r="B50" s="173"/>
      <c r="C50" s="145"/>
      <c r="D50" s="218" t="s">
        <v>213</v>
      </c>
      <c r="E50"/>
      <c r="F50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ht="21" customHeight="1" x14ac:dyDescent="0.25">
      <c r="A51" s="173"/>
      <c r="B51" s="173"/>
      <c r="C51" s="145"/>
      <c r="D51" s="174" t="s">
        <v>214</v>
      </c>
      <c r="E51"/>
      <c r="F51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ht="12.75" customHeight="1" x14ac:dyDescent="0.25">
      <c r="A52" s="173"/>
      <c r="B52" s="173"/>
      <c r="C52" s="145"/>
      <c r="D52" s="174"/>
      <c r="E52"/>
      <c r="F52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ht="21" hidden="1" customHeight="1" x14ac:dyDescent="0.25">
      <c r="A53" s="173"/>
      <c r="B53" s="173"/>
      <c r="C53" s="145"/>
      <c r="D53" s="174"/>
      <c r="E53"/>
      <c r="F53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ht="21" hidden="1" customHeight="1" x14ac:dyDescent="0.25">
      <c r="A54" s="173"/>
      <c r="B54" s="173"/>
      <c r="C54" s="145"/>
      <c r="D54" s="174"/>
      <c r="E54" s="145"/>
      <c r="F54" s="17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ht="23.25" hidden="1" customHeight="1" x14ac:dyDescent="0.25">
      <c r="A55" s="145"/>
      <c r="B55" s="146"/>
      <c r="C55" s="145"/>
      <c r="D55" s="174"/>
      <c r="E55" s="145"/>
      <c r="F55" s="17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ht="17.25" customHeight="1" x14ac:dyDescent="0.25">
      <c r="A56" s="176" t="s">
        <v>137</v>
      </c>
      <c r="B56" s="145"/>
      <c r="C56" s="174"/>
      <c r="D56" s="174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ht="19.5" customHeight="1" x14ac:dyDescent="0.25">
      <c r="A57" s="312" t="s">
        <v>138</v>
      </c>
      <c r="B57" s="312"/>
      <c r="C57" s="312" t="s">
        <v>217</v>
      </c>
      <c r="D57" s="177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ht="11.25" customHeight="1" x14ac:dyDescent="0.25">
      <c r="A58" s="312"/>
      <c r="B58" s="312"/>
      <c r="C58" s="312" t="s">
        <v>218</v>
      </c>
      <c r="D58" s="177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ht="15.75" x14ac:dyDescent="0.25">
      <c r="A59" s="176" t="s">
        <v>139</v>
      </c>
      <c r="B59"/>
      <c r="C59"/>
      <c r="D59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ht="24" customHeight="1" x14ac:dyDescent="0.25">
      <c r="A60" s="176" t="s">
        <v>140</v>
      </c>
      <c r="B60"/>
      <c r="C60"/>
      <c r="D60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ht="15.75" customHeight="1" x14ac:dyDescent="0.25">
      <c r="A61" s="314" t="s">
        <v>162</v>
      </c>
      <c r="B61" s="314"/>
      <c r="C61" s="314"/>
      <c r="D61" s="314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ht="15.75" x14ac:dyDescent="0.25">
      <c r="A62" s="314"/>
      <c r="B62" s="314"/>
      <c r="C62" s="314"/>
      <c r="D62" s="314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ht="15.75" x14ac:dyDescent="0.25">
      <c r="A63" s="314"/>
      <c r="B63" s="314"/>
      <c r="C63" s="314"/>
      <c r="D63" s="314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1:44" ht="15.75" x14ac:dyDescent="0.25">
      <c r="A64" s="314"/>
      <c r="B64" s="314"/>
      <c r="C64" s="314"/>
      <c r="D64" s="314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1:44" ht="35.25" customHeight="1" x14ac:dyDescent="0.25">
      <c r="A65" s="314"/>
      <c r="B65" s="314"/>
      <c r="C65" s="314"/>
      <c r="D65" s="314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  <row r="66" spans="1:44" ht="9.75" hidden="1" customHeight="1" x14ac:dyDescent="0.25">
      <c r="A66" s="313" t="s">
        <v>161</v>
      </c>
      <c r="B66" s="313"/>
      <c r="C66" s="313"/>
      <c r="D66" s="258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1:44" ht="6" hidden="1" customHeight="1" x14ac:dyDescent="0.25">
      <c r="A67" s="313"/>
      <c r="B67" s="313"/>
      <c r="C67" s="313"/>
      <c r="D67" s="258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1:44" ht="15.75" hidden="1" customHeight="1" x14ac:dyDescent="0.25">
      <c r="A68" s="313"/>
      <c r="B68" s="313"/>
      <c r="C68" s="313"/>
      <c r="D68" s="258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  <row r="69" spans="1:44" ht="15.75" hidden="1" customHeight="1" x14ac:dyDescent="0.25">
      <c r="A69" s="313"/>
      <c r="B69" s="313"/>
      <c r="C69" s="313"/>
      <c r="D69" s="258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</row>
    <row r="70" spans="1:44" ht="15.75" x14ac:dyDescent="0.25">
      <c r="A70" s="176" t="s">
        <v>141</v>
      </c>
      <c r="B70" s="178"/>
      <c r="C70" s="178"/>
      <c r="D70" s="178"/>
      <c r="E70"/>
      <c r="F70"/>
      <c r="G70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1:44" ht="43.5" customHeight="1" x14ac:dyDescent="0.25">
      <c r="A71" s="314" t="s">
        <v>163</v>
      </c>
      <c r="B71" s="314"/>
      <c r="C71" s="314"/>
      <c r="D71" s="314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 ht="15.75" x14ac:dyDescent="0.25">
      <c r="A72" s="169"/>
      <c r="B72" s="179"/>
      <c r="C72" s="258"/>
      <c r="D72" s="145"/>
      <c r="E72" s="145"/>
      <c r="F72" s="145"/>
      <c r="G72" s="145"/>
      <c r="H72" s="179"/>
      <c r="I72" s="145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</row>
    <row r="73" spans="1:44" ht="15.75" x14ac:dyDescent="0.25">
      <c r="A73" s="169"/>
      <c r="B73" s="179"/>
      <c r="C73" s="145"/>
      <c r="D73" s="179"/>
      <c r="E73" s="179"/>
      <c r="F73" s="179"/>
      <c r="G73" s="179"/>
      <c r="H73"/>
      <c r="I73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</row>
    <row r="74" spans="1:44" ht="15.75" x14ac:dyDescent="0.25">
      <c r="A74"/>
      <c r="B74" s="145"/>
      <c r="C74" s="179"/>
      <c r="D74" s="145"/>
      <c r="E74" s="145"/>
      <c r="F74" s="145"/>
      <c r="G74" s="145"/>
      <c r="H74" s="145"/>
      <c r="I74" s="145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</row>
    <row r="75" spans="1:44" ht="15.75" x14ac:dyDescent="0.25">
      <c r="A75"/>
      <c r="B75" s="145"/>
      <c r="C75" s="145"/>
      <c r="D75" s="145"/>
      <c r="E75" s="145"/>
      <c r="F75" s="145"/>
      <c r="G75"/>
      <c r="H75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</row>
    <row r="76" spans="1:44" ht="15.75" x14ac:dyDescent="0.25">
      <c r="A76" s="180"/>
      <c r="B76" s="181" t="s">
        <v>142</v>
      </c>
      <c r="C76" s="145"/>
      <c r="D76" s="183"/>
      <c r="E76" s="184"/>
      <c r="F76" s="184"/>
      <c r="G76"/>
      <c r="H76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</row>
    <row r="77" spans="1:44" ht="15.75" x14ac:dyDescent="0.25">
      <c r="A77" s="185"/>
      <c r="B77" s="186"/>
      <c r="C77" s="182"/>
      <c r="D77" s="187"/>
      <c r="E77" s="188"/>
      <c r="F77" s="188"/>
      <c r="G77" s="173"/>
      <c r="H77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</row>
    <row r="78" spans="1:44" ht="15.75" customHeight="1" x14ac:dyDescent="0.25">
      <c r="A78" s="189"/>
      <c r="B78"/>
      <c r="C78" s="183"/>
      <c r="D78"/>
      <c r="E78" s="190"/>
      <c r="F78" s="190"/>
      <c r="G78"/>
      <c r="H78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</row>
    <row r="79" spans="1:44" ht="15.75" customHeight="1" x14ac:dyDescent="0.25">
      <c r="A79" s="189"/>
      <c r="B79" s="181" t="s">
        <v>164</v>
      </c>
      <c r="C79"/>
      <c r="D79" s="187" t="s">
        <v>165</v>
      </c>
      <c r="E79" s="190"/>
      <c r="F79" s="190"/>
      <c r="G79"/>
      <c r="H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</row>
    <row r="80" spans="1:44" ht="15.75" customHeight="1" x14ac:dyDescent="0.25">
      <c r="A80" s="189"/>
      <c r="B80" s="192"/>
      <c r="C80" s="191"/>
      <c r="D80" s="192"/>
      <c r="E80" s="190"/>
      <c r="F80" s="190"/>
      <c r="G80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</row>
    <row r="81" spans="1:44" ht="15.75" customHeight="1" x14ac:dyDescent="0.25">
      <c r="A81" s="189"/>
      <c r="B81" s="181"/>
      <c r="C81" s="192"/>
      <c r="D81" s="187"/>
      <c r="E81" s="190"/>
      <c r="F81" s="190"/>
      <c r="G81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</row>
    <row r="82" spans="1:44" ht="15.75" customHeight="1" x14ac:dyDescent="0.25">
      <c r="A82" s="180"/>
      <c r="B82" s="181"/>
      <c r="C82" s="183"/>
      <c r="D82" s="183"/>
      <c r="E82" s="184"/>
      <c r="F82" s="184"/>
      <c r="G82"/>
      <c r="H82" s="179"/>
      <c r="I82" s="175"/>
      <c r="J82" s="175"/>
      <c r="K82" s="175"/>
      <c r="L82"/>
      <c r="M82" s="193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</row>
    <row r="83" spans="1:44" ht="15" customHeight="1" x14ac:dyDescent="0.25">
      <c r="A83" s="185"/>
      <c r="B83" s="186"/>
      <c r="C83" s="182"/>
      <c r="D83" s="187"/>
      <c r="E83" s="188"/>
      <c r="F83" s="188"/>
      <c r="G83" s="194"/>
      <c r="H83" s="179"/>
      <c r="I83" s="175"/>
      <c r="J83" s="175"/>
      <c r="K83" s="175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</row>
    <row r="84" spans="1:44" ht="15" customHeight="1" x14ac:dyDescent="0.25">
      <c r="A84" s="189"/>
      <c r="B84"/>
      <c r="C84" s="183"/>
      <c r="D84"/>
      <c r="E84" s="190"/>
      <c r="F84" s="190"/>
      <c r="G84" s="179"/>
      <c r="H84" s="179"/>
      <c r="I84" s="175"/>
      <c r="J84" s="175"/>
      <c r="K84" s="175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</row>
    <row r="85" spans="1:44" ht="15.75" customHeight="1" x14ac:dyDescent="0.25">
      <c r="A85" s="189"/>
      <c r="B85" s="181"/>
      <c r="C85"/>
      <c r="D85" s="187"/>
      <c r="E85" s="190"/>
      <c r="F85" s="190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</row>
    <row r="86" spans="1:44" ht="15.75" customHeight="1" x14ac:dyDescent="0.25">
      <c r="A86" s="189"/>
      <c r="B86" s="192"/>
      <c r="C86"/>
      <c r="D86" s="192"/>
      <c r="E86" s="190"/>
      <c r="F86" s="190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</row>
    <row r="87" spans="1:44" ht="12.75" customHeight="1" x14ac:dyDescent="0.25">
      <c r="A87" s="189"/>
      <c r="B87" s="181"/>
      <c r="C87"/>
      <c r="D87" s="187"/>
      <c r="E87" s="190"/>
      <c r="F87" s="190"/>
      <c r="G87" s="179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</row>
    <row r="88" spans="1:44" ht="15.75" x14ac:dyDescent="0.25">
      <c r="A88" s="180"/>
      <c r="B88" s="181"/>
      <c r="C88"/>
      <c r="D88" s="183"/>
      <c r="E88" s="184"/>
      <c r="F88" s="184"/>
      <c r="G88" s="179"/>
      <c r="H88"/>
      <c r="I88"/>
      <c r="J88"/>
      <c r="K88"/>
      <c r="L88"/>
      <c r="Q88"/>
      <c r="R88"/>
    </row>
    <row r="89" spans="1:44" ht="12.75" customHeight="1" x14ac:dyDescent="0.25">
      <c r="A89" s="185"/>
      <c r="B89" s="186"/>
      <c r="C89"/>
      <c r="D89" s="187"/>
      <c r="E89" s="188"/>
      <c r="F89" s="188"/>
      <c r="G89"/>
      <c r="H89" s="195"/>
      <c r="I89" s="196"/>
      <c r="J89"/>
      <c r="K89"/>
      <c r="L89"/>
      <c r="Q89" s="197"/>
      <c r="R89" s="197"/>
    </row>
    <row r="90" spans="1:44" ht="14.25" x14ac:dyDescent="0.2">
      <c r="C90"/>
    </row>
    <row r="91" spans="1:44" ht="14.25" x14ac:dyDescent="0.2">
      <c r="C91"/>
    </row>
    <row r="92" spans="1:44" ht="14.25" x14ac:dyDescent="0.2">
      <c r="C92"/>
    </row>
  </sheetData>
  <sheetProtection selectLockedCells="1" selectUnlockedCells="1"/>
  <mergeCells count="22">
    <mergeCell ref="A57:C58"/>
    <mergeCell ref="A66:C69"/>
    <mergeCell ref="A61:D65"/>
    <mergeCell ref="A71:D71"/>
    <mergeCell ref="L19:N19"/>
    <mergeCell ref="D20:D37"/>
    <mergeCell ref="K25:N25"/>
    <mergeCell ref="D39:D41"/>
    <mergeCell ref="L11:O11"/>
    <mergeCell ref="D12:D18"/>
    <mergeCell ref="L13:O13"/>
    <mergeCell ref="L14:O14"/>
    <mergeCell ref="G15:J15"/>
    <mergeCell ref="L15:O15"/>
    <mergeCell ref="G16:J16"/>
    <mergeCell ref="L16:N16"/>
    <mergeCell ref="E1:R1"/>
    <mergeCell ref="L4:O4"/>
    <mergeCell ref="D5:D10"/>
    <mergeCell ref="L6:O6"/>
    <mergeCell ref="G9:J9"/>
    <mergeCell ref="L9:O9"/>
  </mergeCells>
  <printOptions horizontalCentered="1"/>
  <pageMargins left="1.0597222222222222" right="0.19652777777777777" top="0.83611111111111114" bottom="0.53194444444444444" header="0.51180555555555551" footer="0.51180555555555551"/>
  <pageSetup paperSize="9" firstPageNumber="0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13</vt:i4>
      </vt:variant>
    </vt:vector>
  </HeadingPairs>
  <TitlesOfParts>
    <vt:vector size="16" baseType="lpstr">
      <vt:lpstr>Титул</vt:lpstr>
      <vt:lpstr>43.01.02</vt:lpstr>
      <vt:lpstr>Практики</vt:lpstr>
      <vt:lpstr>'43.01.02'!_xlnm.Print_Area</vt:lpstr>
      <vt:lpstr>Практики!_xlnm.Print_Area</vt:lpstr>
      <vt:lpstr>Титул!_xlnm.Print_Area</vt:lpstr>
      <vt:lpstr>'43.01.02'!_xlnm.Print_Area_0</vt:lpstr>
      <vt:lpstr>Практики!_xlnm.Print_Area_0</vt:lpstr>
      <vt:lpstr>Титул!_xlnm.Print_Area_0</vt:lpstr>
      <vt:lpstr>'43.01.02'!_xlnm.Print_Area_0_0</vt:lpstr>
      <vt:lpstr>Практики!_xlnm.Print_Area_0_0</vt:lpstr>
      <vt:lpstr>Титул!_xlnm.Print_Area_0_0</vt:lpstr>
      <vt:lpstr>'43.01.02'!Excel_BuiltIn_Print_Area_2_1</vt:lpstr>
      <vt:lpstr>'43.01.02'!Область_печати</vt:lpstr>
      <vt:lpstr>Практики!Область_печати</vt:lpstr>
      <vt:lpstr>Титул!Область_печати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Мария Красюкова</cp:lastModifiedBy>
  <cp:lastPrinted>2020-09-17T10:40:28Z</cp:lastPrinted>
  <dcterms:created xsi:type="dcterms:W3CDTF">2019-06-20T09:04:51Z</dcterms:created>
  <dcterms:modified xsi:type="dcterms:W3CDTF">2020-10-12T19:05:23Z</dcterms:modified>
</cp:coreProperties>
</file>