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Новая папка\"/>
    </mc:Choice>
  </mc:AlternateContent>
  <bookViews>
    <workbookView xWindow="0" yWindow="0" windowWidth="28800" windowHeight="12330" tabRatio="820" activeTab="2"/>
  </bookViews>
  <sheets>
    <sheet name="Титул" sheetId="1" r:id="rId1"/>
    <sheet name="43.02.12" sheetId="2" r:id="rId2"/>
    <sheet name="Практики (2)" sheetId="6" r:id="rId3"/>
  </sheets>
  <definedNames>
    <definedName name="_ftnref1" localSheetId="2">'Практики (2)'!$B$17</definedName>
    <definedName name="__xlnm.Print_Area" localSheetId="1">'43.02.12'!$A$1:$R$94</definedName>
    <definedName name="__xlnm.Print_Area" localSheetId="2">'Практики (2)'!$A$1:$D$68</definedName>
    <definedName name="__xlnm.Print_Area" localSheetId="0">Титул!$A$1:$BL$25</definedName>
    <definedName name="__xlnm.Print_Area_0" localSheetId="1">'43.02.12'!$A$1:$R$94</definedName>
    <definedName name="__xlnm.Print_Area_0" localSheetId="2">'Практики (2)'!$A$1:$D$68</definedName>
    <definedName name="__xlnm.Print_Area_0" localSheetId="0">Титул!$A$1:$BL$25</definedName>
    <definedName name="__xlnm.Print_Area_0_0" localSheetId="1">'43.02.12'!$A$1:$R$94</definedName>
    <definedName name="__xlnm.Print_Area_0_0" localSheetId="2">'Практики (2)'!$A$1:$D$68</definedName>
    <definedName name="__xlnm.Print_Area_0_0" localSheetId="0">Титул!$A$1:$BL$25</definedName>
    <definedName name="Excel_BuiltIn_Print_Area_2_1" localSheetId="1">'43.02.12'!$A$1:$Q$94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'43.02.12'!$A$1:$R$94</definedName>
    <definedName name="_xlnm.Print_Area" localSheetId="2">'Практики (2)'!$A$1:$D$65</definedName>
    <definedName name="_xlnm.Print_Area" localSheetId="0">Титул!$A$1:$BL$25</definedName>
  </definedNames>
  <calcPr calcId="162913" iterateDelta="1E-4"/>
</workbook>
</file>

<file path=xl/calcChain.xml><?xml version="1.0" encoding="utf-8"?>
<calcChain xmlns="http://schemas.openxmlformats.org/spreadsheetml/2006/main">
  <c r="H68" i="2" l="1"/>
  <c r="E68" i="2"/>
  <c r="F69" i="2"/>
  <c r="G69" i="2"/>
  <c r="G68" i="2"/>
  <c r="E11" i="2"/>
  <c r="BJ17" i="1"/>
  <c r="BJ15" i="1"/>
  <c r="BJ16" i="1"/>
  <c r="BL16" i="1"/>
  <c r="BJ14" i="1"/>
  <c r="BJ18" i="1"/>
  <c r="F35" i="2"/>
  <c r="D35" i="2"/>
  <c r="D34" i="2"/>
  <c r="F50" i="2"/>
  <c r="D50" i="2"/>
  <c r="F49" i="2"/>
  <c r="D49" i="2"/>
  <c r="E34" i="2"/>
  <c r="E28" i="2"/>
  <c r="H34" i="2"/>
  <c r="I34" i="2"/>
  <c r="I28" i="2"/>
  <c r="F29" i="2"/>
  <c r="F30" i="2"/>
  <c r="D30" i="2"/>
  <c r="F31" i="2"/>
  <c r="D31" i="2"/>
  <c r="F32" i="2"/>
  <c r="D32" i="2"/>
  <c r="F33" i="2"/>
  <c r="D33" i="2"/>
  <c r="F40" i="2"/>
  <c r="G40" i="2"/>
  <c r="F41" i="2"/>
  <c r="F42" i="2"/>
  <c r="D42" i="2"/>
  <c r="F43" i="2"/>
  <c r="F44" i="2"/>
  <c r="D44" i="2"/>
  <c r="F45" i="2"/>
  <c r="D45" i="2"/>
  <c r="F46" i="2"/>
  <c r="D46" i="2"/>
  <c r="F48" i="2"/>
  <c r="F70" i="2"/>
  <c r="F68" i="2"/>
  <c r="F75" i="2"/>
  <c r="G75" i="2"/>
  <c r="F76" i="2"/>
  <c r="D76" i="2"/>
  <c r="F77" i="2"/>
  <c r="G77" i="2"/>
  <c r="F78" i="2"/>
  <c r="G78" i="2"/>
  <c r="E74" i="2"/>
  <c r="E73" i="2"/>
  <c r="H74" i="2"/>
  <c r="H73" i="2"/>
  <c r="I74" i="2"/>
  <c r="I73" i="2"/>
  <c r="BL15" i="1"/>
  <c r="BL18" i="1"/>
  <c r="BL17" i="1"/>
  <c r="BL14" i="1"/>
  <c r="BE18" i="1"/>
  <c r="BF18" i="1"/>
  <c r="BG18" i="1"/>
  <c r="BH18" i="1"/>
  <c r="BI18" i="1"/>
  <c r="BK18" i="1"/>
  <c r="BD18" i="1"/>
  <c r="D77" i="2"/>
  <c r="F65" i="2"/>
  <c r="D65" i="2"/>
  <c r="F64" i="2"/>
  <c r="G64" i="2"/>
  <c r="F60" i="2"/>
  <c r="D60" i="2"/>
  <c r="F59" i="2"/>
  <c r="G59" i="2"/>
  <c r="F54" i="2"/>
  <c r="D54" i="2"/>
  <c r="F55" i="2"/>
  <c r="D55" i="2"/>
  <c r="F53" i="2"/>
  <c r="G53" i="2"/>
  <c r="G48" i="2"/>
  <c r="G47" i="2"/>
  <c r="D41" i="2"/>
  <c r="D43" i="2"/>
  <c r="G46" i="2"/>
  <c r="F38" i="2"/>
  <c r="G38" i="2"/>
  <c r="G37" i="2"/>
  <c r="F36" i="2"/>
  <c r="G36" i="2"/>
  <c r="G29" i="2"/>
  <c r="D29" i="2"/>
  <c r="D80" i="2"/>
  <c r="D79" i="2"/>
  <c r="D56" i="2"/>
  <c r="I68" i="2"/>
  <c r="E63" i="2"/>
  <c r="H63" i="2"/>
  <c r="I63" i="2"/>
  <c r="E58" i="2"/>
  <c r="E51" i="2"/>
  <c r="H58" i="2"/>
  <c r="I58" i="2"/>
  <c r="E52" i="2"/>
  <c r="H52" i="2"/>
  <c r="H51" i="2"/>
  <c r="I52" i="2"/>
  <c r="L82" i="2"/>
  <c r="M82" i="2"/>
  <c r="N82" i="2"/>
  <c r="O82" i="2"/>
  <c r="P82" i="2"/>
  <c r="F27" i="2"/>
  <c r="D27" i="2"/>
  <c r="G27" i="2"/>
  <c r="G26" i="2"/>
  <c r="H26" i="2"/>
  <c r="H23" i="2"/>
  <c r="F26" i="2"/>
  <c r="E26" i="2"/>
  <c r="F25" i="2"/>
  <c r="G25" i="2"/>
  <c r="F24" i="2"/>
  <c r="G24" i="2"/>
  <c r="F22" i="2"/>
  <c r="D22" i="2"/>
  <c r="I21" i="2"/>
  <c r="I11" i="2"/>
  <c r="I10" i="2"/>
  <c r="I81" i="2"/>
  <c r="H21" i="2"/>
  <c r="G21" i="2"/>
  <c r="E21" i="2"/>
  <c r="D21" i="2"/>
  <c r="F20" i="2"/>
  <c r="G20" i="2"/>
  <c r="F19" i="2"/>
  <c r="G19" i="2"/>
  <c r="F18" i="2"/>
  <c r="G18" i="2"/>
  <c r="F17" i="2"/>
  <c r="D17" i="2"/>
  <c r="G17" i="2"/>
  <c r="F16" i="2"/>
  <c r="G16" i="2"/>
  <c r="F15" i="2"/>
  <c r="G15" i="2"/>
  <c r="G14" i="2"/>
  <c r="H14" i="2"/>
  <c r="E14" i="2"/>
  <c r="F13" i="2"/>
  <c r="G13" i="2"/>
  <c r="G11" i="2"/>
  <c r="F12" i="2"/>
  <c r="D12" i="2"/>
  <c r="G12" i="2"/>
  <c r="H11" i="2"/>
  <c r="H28" i="2"/>
  <c r="E37" i="2"/>
  <c r="H37" i="2"/>
  <c r="I37" i="2"/>
  <c r="E47" i="2"/>
  <c r="E39" i="2"/>
  <c r="H47" i="2"/>
  <c r="H39" i="2"/>
  <c r="I47" i="2"/>
  <c r="I39" i="2"/>
  <c r="D57" i="2"/>
  <c r="D61" i="2"/>
  <c r="D62" i="2"/>
  <c r="D66" i="2"/>
  <c r="D67" i="2"/>
  <c r="D71" i="2"/>
  <c r="D72" i="2"/>
  <c r="J81" i="2"/>
  <c r="J87" i="2"/>
  <c r="K81" i="2"/>
  <c r="L81" i="2"/>
  <c r="L87" i="2"/>
  <c r="M81" i="2"/>
  <c r="M87" i="2"/>
  <c r="N81" i="2"/>
  <c r="N87" i="2"/>
  <c r="O81" i="2"/>
  <c r="O87" i="2"/>
  <c r="P81" i="2"/>
  <c r="P87" i="2"/>
  <c r="J82" i="2"/>
  <c r="K82" i="2"/>
  <c r="K87" i="2"/>
  <c r="Q87" i="2"/>
  <c r="D69" i="2"/>
  <c r="D68" i="2"/>
  <c r="I51" i="2"/>
  <c r="F47" i="2"/>
  <c r="F39" i="2"/>
  <c r="G35" i="2"/>
  <c r="G34" i="2"/>
  <c r="G28" i="2"/>
  <c r="G50" i="2"/>
  <c r="G70" i="2"/>
  <c r="G31" i="2"/>
  <c r="G55" i="2"/>
  <c r="G44" i="2"/>
  <c r="G76" i="2"/>
  <c r="D75" i="2"/>
  <c r="D70" i="2"/>
  <c r="D64" i="2"/>
  <c r="D63" i="2"/>
  <c r="D59" i="2"/>
  <c r="D53" i="2"/>
  <c r="D52" i="2"/>
  <c r="D48" i="2"/>
  <c r="D47" i="2"/>
  <c r="D39" i="2"/>
  <c r="G45" i="2"/>
  <c r="G43" i="2"/>
  <c r="G41" i="2"/>
  <c r="D40" i="2"/>
  <c r="D36" i="2"/>
  <c r="G33" i="2"/>
  <c r="G32" i="2"/>
  <c r="G30" i="2"/>
  <c r="D19" i="2"/>
  <c r="D25" i="2"/>
  <c r="F23" i="2"/>
  <c r="D23" i="2"/>
  <c r="F21" i="2"/>
  <c r="D26" i="2"/>
  <c r="F11" i="2"/>
  <c r="D16" i="2"/>
  <c r="D18" i="2"/>
  <c r="D20" i="2"/>
  <c r="E23" i="2"/>
  <c r="D24" i="2"/>
  <c r="E10" i="2"/>
  <c r="E81" i="2"/>
  <c r="G49" i="2"/>
  <c r="H10" i="2"/>
  <c r="H81" i="2"/>
  <c r="G74" i="2"/>
  <c r="G73" i="2"/>
  <c r="G23" i="2"/>
  <c r="G10" i="2"/>
  <c r="D58" i="2"/>
  <c r="D28" i="2"/>
  <c r="D78" i="2"/>
  <c r="D74" i="2"/>
  <c r="G42" i="2"/>
  <c r="G39" i="2"/>
  <c r="F14" i="2"/>
  <c r="D14" i="2"/>
  <c r="D15" i="2"/>
  <c r="D13" i="2"/>
  <c r="D11" i="2"/>
  <c r="D10" i="2"/>
  <c r="G54" i="2"/>
  <c r="G52" i="2"/>
  <c r="G51" i="2"/>
  <c r="G60" i="2"/>
  <c r="G58" i="2"/>
  <c r="G65" i="2"/>
  <c r="G63" i="2"/>
  <c r="F58" i="2"/>
  <c r="F52" i="2"/>
  <c r="F34" i="2"/>
  <c r="F28" i="2"/>
  <c r="F74" i="2"/>
  <c r="F73" i="2"/>
  <c r="F37" i="2"/>
  <c r="D38" i="2"/>
  <c r="D37" i="2"/>
  <c r="F63" i="2"/>
  <c r="D73" i="2"/>
  <c r="D51" i="2"/>
  <c r="D81" i="2"/>
  <c r="G81" i="2"/>
  <c r="F51" i="2"/>
  <c r="F10" i="2"/>
  <c r="F81" i="2"/>
</calcChain>
</file>

<file path=xl/sharedStrings.xml><?xml version="1.0" encoding="utf-8"?>
<sst xmlns="http://schemas.openxmlformats.org/spreadsheetml/2006/main" count="421" uniqueCount="279">
  <si>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</si>
  <si>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</si>
  <si>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</si>
  <si>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</si>
  <si>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</si>
  <si>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</si>
  <si>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</si>
  <si>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</si>
  <si>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</si>
  <si>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</si>
  <si>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</si>
  <si>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</si>
  <si>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</si>
  <si>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</si>
  <si>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</si>
  <si>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</si>
  <si>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</si>
  <si>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</si>
  <si>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</si>
  <si>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</si>
  <si>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</si>
  <si>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</si>
  <si>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</si>
  <si>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</si>
  <si>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</si>
  <si>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пред-</t>
  </si>
  <si>
    <t>точная</t>
  </si>
  <si>
    <t>итоговая</t>
  </si>
  <si>
    <t>кулы</t>
  </si>
  <si>
    <t>междисциплинарным</t>
  </si>
  <si>
    <t>специальности</t>
  </si>
  <si>
    <t>дипломная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</si>
  <si>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</si>
  <si>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</si>
  <si>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</si>
  <si>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</si>
  <si>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</si>
  <si>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</si>
  <si>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</si>
  <si>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х</t>
  </si>
  <si>
    <t>III</t>
  </si>
  <si>
    <t>+</t>
  </si>
  <si>
    <t>IV курс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</si>
  <si>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</si>
  <si>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</si>
  <si>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</si>
  <si>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</si>
  <si>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</si>
  <si>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</si>
  <si>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</si>
  <si>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</si>
  <si>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</si>
  <si>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</si>
  <si>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</si>
  <si>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</si>
  <si>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</si>
  <si>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</si>
  <si>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</si>
  <si>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4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</si>
  <si>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</si>
  <si>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</si>
  <si>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</si>
  <si>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</si>
  <si>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</si>
  <si>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</si>
  <si>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</si>
  <si>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</si>
  <si>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</si>
  <si>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</si>
  <si>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</si>
  <si>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</si>
  <si>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Математика</t>
  </si>
  <si>
    <t>Э(П),Э(П)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</si>
  <si>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</si>
  <si>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</si>
  <si>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</si>
  <si>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</si>
  <si>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</si>
  <si>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</si>
  <si>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</si>
  <si>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</si>
  <si>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</si>
  <si>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</si>
  <si>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</si>
  <si>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</si>
  <si>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</si>
  <si>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ДЗ</t>
  </si>
  <si>
    <t>ОУД.08</t>
  </si>
  <si>
    <t>Информатика</t>
  </si>
  <si>
    <t>ОУД.09</t>
  </si>
  <si>
    <t>ОУД.10</t>
  </si>
  <si>
    <t>ОУД.11</t>
  </si>
  <si>
    <t>Обществознание</t>
  </si>
  <si>
    <t>ОУД.12</t>
  </si>
  <si>
    <t>Астрономия</t>
  </si>
  <si>
    <t>Вариативная часть</t>
  </si>
  <si>
    <t>ОГСЭ.00</t>
  </si>
  <si>
    <t>Общий гуманитарный и 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</si>
  <si>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</si>
  <si>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</si>
  <si>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</si>
  <si>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</si>
  <si>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</si>
  <si>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Иностранный язык в профессиональной деятельности</t>
  </si>
  <si>
    <t>ОГСЭ.05</t>
  </si>
  <si>
    <t>ОГСЭ.06</t>
  </si>
  <si>
    <t>ЕН.00</t>
  </si>
  <si>
    <t>Математический и общий естественнонаучный учебный цикл</t>
  </si>
  <si>
    <t>ЕН.01</t>
  </si>
  <si>
    <t>Э</t>
  </si>
  <si>
    <t>ОП.00</t>
  </si>
  <si>
    <t>Общепрофессиональный цикл</t>
  </si>
  <si>
    <t>ОП.01</t>
  </si>
  <si>
    <t>ОП.02</t>
  </si>
  <si>
    <t>ОП.03</t>
  </si>
  <si>
    <t>Материаловедение</t>
  </si>
  <si>
    <t>ОП.04</t>
  </si>
  <si>
    <t>ОП.05</t>
  </si>
  <si>
    <t>ОП.06</t>
  </si>
  <si>
    <t>ОП.07</t>
  </si>
  <si>
    <t>-, ДЗ</t>
  </si>
  <si>
    <t>ДЗ, ДЗ</t>
  </si>
  <si>
    <t>Безопасность жизнедеятельности</t>
  </si>
  <si>
    <t>ОП.11</t>
  </si>
  <si>
    <t>ОП.12</t>
  </si>
  <si>
    <t>ДЗ, Э</t>
  </si>
  <si>
    <t>ПМ.00</t>
  </si>
  <si>
    <t>Профессиональный цикл</t>
  </si>
  <si>
    <t>ПМ.01</t>
  </si>
  <si>
    <t>Экв</t>
  </si>
  <si>
    <t>МДК.01.01</t>
  </si>
  <si>
    <t>УП.01</t>
  </si>
  <si>
    <t>Учебная практика</t>
  </si>
  <si>
    <t>108</t>
  </si>
  <si>
    <t>ПМ.02</t>
  </si>
  <si>
    <t>МДК.02.01</t>
  </si>
  <si>
    <t>УП.02</t>
  </si>
  <si>
    <t>72</t>
  </si>
  <si>
    <t>ПП.02</t>
  </si>
  <si>
    <t>Производственная практика (по профилю специальности)</t>
  </si>
  <si>
    <t>З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</si>
  <si>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</si>
  <si>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</si>
  <si>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</si>
  <si>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</si>
  <si>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</si>
  <si>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</si>
  <si>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</si>
  <si>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</si>
  <si>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ПМ.05</t>
  </si>
  <si>
    <t>МДК.05.01</t>
  </si>
  <si>
    <t>УП.05</t>
  </si>
  <si>
    <t>36</t>
  </si>
  <si>
    <t>ПП.05</t>
  </si>
  <si>
    <t>Всего:</t>
  </si>
  <si>
    <t>ПДП</t>
  </si>
  <si>
    <t>Производственная практика (преддипломная)</t>
  </si>
  <si>
    <t>4 нед</t>
  </si>
  <si>
    <t>ГИА</t>
  </si>
  <si>
    <t>Государственная итоговая аттестация</t>
  </si>
  <si>
    <t>6 нед</t>
  </si>
  <si>
    <t>дисциплин и МДК</t>
  </si>
  <si>
    <t>учебной практики</t>
  </si>
  <si>
    <t>производственной практики</t>
  </si>
  <si>
    <t>1. Программа базовой подготовки</t>
  </si>
  <si>
    <t>преддипломной практики</t>
  </si>
  <si>
    <t>1.1. Выпускная квалификационная работа (ВКР)</t>
  </si>
  <si>
    <t>экзаменов</t>
  </si>
  <si>
    <t>Выполнение ВКР с 38 по 41 неделю 8 семестра (всего 4 недели)</t>
  </si>
  <si>
    <t>Дифференцирован-ных зачетов</t>
  </si>
  <si>
    <t>Защита ВКР 42,43 неделя 8 семестра (всего 2 недели)</t>
  </si>
  <si>
    <t>зачетов</t>
  </si>
  <si>
    <t>4. Перечень лабораторий, кабинетов, мастерских</t>
  </si>
  <si>
    <t>№</t>
  </si>
  <si>
    <t>Наименование</t>
  </si>
  <si>
    <t>Кабинеты:</t>
  </si>
  <si>
    <t>5.1 Нормативная база реализации ООП СПО</t>
  </si>
  <si>
    <t>5.2 Организация учебного процесса и режим занятий</t>
  </si>
  <si>
    <t xml:space="preserve">Учебный процесс в колледже организован по шестидневной учебной неделе, учебные занятия сгруппированы парами.
Максимальный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
</t>
  </si>
  <si>
    <t>5.4 Формирование вариативной части ООП СПО</t>
  </si>
  <si>
    <t>5.5 Порядок проведения учебной и производственной практики</t>
  </si>
  <si>
    <t xml:space="preserve">Учебная и производственная практика проводятся концентрированно в рамках профессиональных модулей.
</t>
  </si>
  <si>
    <t xml:space="preserve">    • МДК.05.02 Распределенные информационно-вычислительные сети</t>
  </si>
  <si>
    <t xml:space="preserve">    • МДК.05.03 Веб-программирование</t>
  </si>
  <si>
    <t>5.6 Порядок аттестации обучающихся</t>
  </si>
  <si>
    <t>5.6.1 Формы проведения текущего контроля и промежуточной аттестации</t>
  </si>
  <si>
    <t>Выполнение курсовой работы (проекта) рассматривается как вид учебной работы по профессиональному модулю и реализуется в пределах времени, отведенного на его изучение.
Экзамен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</si>
  <si>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5.6.2 Формы государственной итоговой аттестации</t>
  </si>
  <si>
    <t>Формы и порядок проведения государственной итоговой аттестации определяются Программой ГИА.
Государственная итоговая аттестация включает подготовку и защиту выпускной квалификационной работы.</t>
  </si>
  <si>
    <t>С о г л а с о в а н о:</t>
  </si>
  <si>
    <t>2019 - 2023 г.г.</t>
  </si>
  <si>
    <t>1З/10ДЗ/6Э</t>
  </si>
  <si>
    <t>З, ДЗ</t>
  </si>
  <si>
    <t>Профильные дисциплины по выбору из обязательных предметных областей</t>
  </si>
  <si>
    <t>-/-/2Э</t>
  </si>
  <si>
    <t>Базовые  дисциплины по выбору  из обязательных предметных областей</t>
  </si>
  <si>
    <t>Родная литература</t>
  </si>
  <si>
    <t>-/2ДЗ/-</t>
  </si>
  <si>
    <t>Введение в специальность</t>
  </si>
  <si>
    <t xml:space="preserve">Психология общения </t>
  </si>
  <si>
    <t>Информатика и информационные технологии в профессиональной деятельности</t>
  </si>
  <si>
    <t>Анатомия и физиология человека</t>
  </si>
  <si>
    <t>Сервисная деятельность</t>
  </si>
  <si>
    <t>Пластическая анатомия</t>
  </si>
  <si>
    <t>Рисунок и живопись</t>
  </si>
  <si>
    <t>Эстетика</t>
  </si>
  <si>
    <t>Санитарно-гигиеническая подготовка зоны обслуживания для предоставления эстетических услуг</t>
  </si>
  <si>
    <t>Основы микробиологии, вирусологии, иммунологии</t>
  </si>
  <si>
    <t>Основы дерматологии</t>
  </si>
  <si>
    <t>Санитария и гигиена косметических услуг</t>
  </si>
  <si>
    <t>МДК.01.02</t>
  </si>
  <si>
    <t>МДК.01.03</t>
  </si>
  <si>
    <t>ПП.01</t>
  </si>
  <si>
    <t>Выполнение комплекса косметических услуг по уходу за кожей лица, шеи и зоны декольте</t>
  </si>
  <si>
    <t>Технология косметических услуг</t>
  </si>
  <si>
    <t>Технология визажа</t>
  </si>
  <si>
    <t>Выполнение комплекса косметических услуг по уходу за телом</t>
  </si>
  <si>
    <t>Технология коррекции тела</t>
  </si>
  <si>
    <t>Эстетические процедуры коррекции, эпиляция</t>
  </si>
  <si>
    <t>МДК.03.02</t>
  </si>
  <si>
    <t>МДК.02.02</t>
  </si>
  <si>
    <t>Технология оформления бровей и ресниц</t>
  </si>
  <si>
    <t>МДК.05.02</t>
  </si>
  <si>
    <t>МДК.05.03</t>
  </si>
  <si>
    <t>Интернет - маркетинг и продвижение услуг</t>
  </si>
  <si>
    <t xml:space="preserve">Основы предпринимательской деятельности </t>
  </si>
  <si>
    <t>Имиджеология и стилистика</t>
  </si>
  <si>
    <t>Искусство и технология повседневного и вечернего макияжа</t>
  </si>
  <si>
    <t>МДК.05.04</t>
  </si>
  <si>
    <t>ОГСЭ.07</t>
  </si>
  <si>
    <t>Правовое обеспечение профессиональной деятельности</t>
  </si>
  <si>
    <t>ОП.14</t>
  </si>
  <si>
    <t>Общий объем</t>
  </si>
  <si>
    <t xml:space="preserve">образовательной </t>
  </si>
  <si>
    <t>программы</t>
  </si>
  <si>
    <t xml:space="preserve"> </t>
  </si>
  <si>
    <t>144</t>
  </si>
  <si>
    <t>МДК.04.02</t>
  </si>
  <si>
    <t>Технология педикюрных работ</t>
  </si>
  <si>
    <t>Разработка и выполнение комплексного образа клиента</t>
  </si>
  <si>
    <t>Технология маникюрных работ</t>
  </si>
  <si>
    <t>-, -, -, -, ДЗ</t>
  </si>
  <si>
    <t>З, З, З, З, ДЗ</t>
  </si>
  <si>
    <t>КДЗ</t>
  </si>
  <si>
    <t>Заместитель директора</t>
  </si>
  <si>
    <t>Ж.А. Горячева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</si>
  <si>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 утвержденным директором колледжа,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Формами промежуточной аттестации являются: зачет (З), дифференцированный зачет (ДЗ), экзамен(Э), экзамен (квалификационный) (Экв). Зачеты, дифференцированные зачеты и контрольные работы проводятся за счет часов, отведенных на изучение дисциплин и междисциплинарных курсов.</t>
  </si>
  <si>
    <t>Объем времени вариативной части ООП СПО использован на увеличение объема времени, отведенного на освоение обязательной части ООП, а также на введение новых элементов ООП в соответствии с запросами работодателей на дополнительные результаты освоения ООП, не предусмотренные ФГОС. По запросу работодателей были ведены следующие дисциплины и междисциплинарные курсы: ОУД.12 Введение в специальность, ОГСЭ.06 Правовое обеспечение профессиональной деятельности, ОГСЭ.07 История изобразительного и декоративно - прикладного искусства, ОП.08 Интернет - маркетинг и продвижение услуг, ОП.09 Основы предпринимательской деятельности, ОП.10 Имиджеология и стилистика, ПМ.05 Разработка и выполнение комплексного образа клиента.</t>
  </si>
  <si>
    <t>Актовый зал</t>
  </si>
  <si>
    <t>Библиотека, читальный зал с выходом в Интернет</t>
  </si>
  <si>
    <t xml:space="preserve">Получение среднего общего образования в пределах ООП СПО по специальности  43.02.12 Технология эстетических услуг  реализуется в  соответствии с ФГОС СОО и письма Минобрнауки России 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или специальности среднего профессионального образования».
Нормативный срок получения образования по образовательной программе в очной форме обучения для лиц, обучающихся на базе основного общего образования с получением среднего общего образования, увеличен на 52 недели из расчета: теоретическое обучение (при обязательной учебной нагрузке 36 часов в неделю) – 39 нед., промежуточная аттестация – 2 нед., каникулярное время – 11 нед. Учебное время, отведенное на теоретическое обучение в объеме 1404 часа, распределено на изучение общеобразовательных дисциплин: общих и профильных базовых дисциплин, базовых и профильных учебных дисциплин по выбору обучающегося из обязательных предметных областей, в соответствии с примерной структурой и содержанием общеобразовательного цикла основной образовательной программы среднего профессионального образования на базе основного общего образования с получением среднего общего образования с учетом требований ФГОС и профиля профессионального образования. Вариативная частьотведена на изучение дисциплины .
</t>
  </si>
  <si>
    <t>Залы:</t>
  </si>
  <si>
    <t>Спортивный комплекс</t>
  </si>
  <si>
    <t>салон эстетических косметических услуг</t>
  </si>
  <si>
    <t xml:space="preserve">Мастерские: </t>
  </si>
  <si>
    <t xml:space="preserve">технологии коррекции тела </t>
  </si>
  <si>
    <t>технологии косметических услуг</t>
  </si>
  <si>
    <t>технологии педикюра</t>
  </si>
  <si>
    <t>технологии маникюра и художественного оформления ногтей</t>
  </si>
  <si>
    <t>информатики и информационных технологий</t>
  </si>
  <si>
    <r>
      <t>Лаборатории:</t>
    </r>
    <r>
      <rPr>
        <sz val="12"/>
        <color indexed="8"/>
        <rFont val="Times New Roman"/>
        <family val="1"/>
        <charset val="204"/>
      </rPr>
      <t xml:space="preserve"> </t>
    </r>
  </si>
  <si>
    <t>рисунка и живописи</t>
  </si>
  <si>
    <t>безопасности жизнедеятельности</t>
  </si>
  <si>
    <t>медико-биологических дисциплин</t>
  </si>
  <si>
    <t xml:space="preserve">Настоящий учебный план основной  образовательной программы среднего профессионального образования   (далее — ООП СПО) разработан на основе  Федерального государственного образовательного стандарта среднего профессионального образования по специальности 43.02.12 Технология эстетических услуг, утвержденного приказом Министерства образования и науки Российской Федерации от 09.12.16  № 1560 и на основе Федерального государственного образовательного стандарта среднего общего образования,утвержденного приказом Министерства образования и науки РФ от 17 мая 2012 г № 413 (с изм.) реализуемого в пределах ООП СПО с учетом профиля получаемого профессионального образования. </t>
  </si>
  <si>
    <t>иностранного языка</t>
  </si>
  <si>
    <t>гуманитарных и социально-экономических дисциплин</t>
  </si>
  <si>
    <t>5. Пояснения к учебному плану</t>
  </si>
  <si>
    <t>История изобразительного и декоративно-прикладного искусства</t>
  </si>
  <si>
    <t>1З/6ДЗ/-</t>
  </si>
  <si>
    <t>-/-/4Э</t>
  </si>
  <si>
    <t>Инновационные технологии в области ногтевого сервиса</t>
  </si>
  <si>
    <t>Стилистика и создание имиджа</t>
  </si>
  <si>
    <t>Выполнение работ по профессиям рабочих, должностей служащих Специалист по маникюру, Специалист по педикюру</t>
  </si>
  <si>
    <t>-/3ДЗ/2Э/-</t>
  </si>
  <si>
    <t>-/5ДЗ/2Э/-</t>
  </si>
  <si>
    <t>-/-/1Э/-</t>
  </si>
  <si>
    <t>5З/17ДЗ/1Э/5Экв</t>
  </si>
  <si>
    <t>4З/5ДЗ/-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</si>
</sst>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8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b/>
      <sz val="6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1" fillId="0" borderId="0"/>
    <xf numFmtId="0" fontId="40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3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/>
    <xf numFmtId="0" fontId="10" fillId="0" borderId="1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2" xfId="0" applyFont="1" applyBorder="1" applyAlignment="1">
      <alignment shrinkToFit="1"/>
    </xf>
    <xf numFmtId="0" fontId="6" fillId="0" borderId="26" xfId="0" applyFont="1" applyBorder="1" applyAlignment="1">
      <alignment shrinkToFit="1"/>
    </xf>
    <xf numFmtId="2" fontId="6" fillId="0" borderId="26" xfId="0" applyNumberFormat="1" applyFont="1" applyBorder="1" applyAlignment="1">
      <alignment shrinkToFit="1"/>
    </xf>
    <xf numFmtId="49" fontId="6" fillId="0" borderId="26" xfId="0" applyNumberFormat="1" applyFont="1" applyBorder="1" applyAlignment="1">
      <alignment shrinkToFit="1"/>
    </xf>
    <xf numFmtId="0" fontId="16" fillId="0" borderId="26" xfId="0" applyFont="1" applyBorder="1" applyAlignment="1">
      <alignment horizontal="center" shrinkToFit="1"/>
    </xf>
    <xf numFmtId="0" fontId="16" fillId="0" borderId="26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2" fontId="6" fillId="0" borderId="18" xfId="0" applyNumberFormat="1" applyFont="1" applyBorder="1" applyAlignment="1">
      <alignment shrinkToFit="1"/>
    </xf>
    <xf numFmtId="0" fontId="6" fillId="0" borderId="37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38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Border="1" applyAlignment="1">
      <alignment horizontal="left"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22" fillId="0" borderId="0" xfId="1" applyFont="1"/>
    <xf numFmtId="0" fontId="22" fillId="2" borderId="0" xfId="1" applyFont="1" applyFill="1"/>
    <xf numFmtId="0" fontId="23" fillId="0" borderId="0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1" fillId="0" borderId="8" xfId="1" applyFont="1" applyBorder="1"/>
    <xf numFmtId="0" fontId="23" fillId="0" borderId="0" xfId="1" applyFont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8" xfId="1" applyFont="1" applyBorder="1" applyAlignment="1">
      <alignment horizontal="left" vertical="center"/>
    </xf>
    <xf numFmtId="0" fontId="23" fillId="0" borderId="10" xfId="1" applyFont="1" applyBorder="1" applyAlignment="1">
      <alignment horizontal="center"/>
    </xf>
    <xf numFmtId="0" fontId="23" fillId="2" borderId="10" xfId="1" applyFont="1" applyFill="1" applyBorder="1" applyAlignment="1">
      <alignment horizontal="center"/>
    </xf>
    <xf numFmtId="0" fontId="23" fillId="0" borderId="8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/>
    </xf>
    <xf numFmtId="0" fontId="23" fillId="2" borderId="27" xfId="1" applyFont="1" applyFill="1" applyBorder="1" applyAlignment="1">
      <alignment horizontal="center"/>
    </xf>
    <xf numFmtId="0" fontId="23" fillId="0" borderId="0" xfId="1" applyFont="1"/>
    <xf numFmtId="0" fontId="23" fillId="2" borderId="8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"/>
    </xf>
    <xf numFmtId="0" fontId="23" fillId="0" borderId="26" xfId="1" applyFont="1" applyBorder="1" applyAlignment="1">
      <alignment horizontal="center"/>
    </xf>
    <xf numFmtId="0" fontId="23" fillId="2" borderId="26" xfId="1" applyFont="1" applyFill="1" applyBorder="1" applyAlignment="1">
      <alignment horizontal="center"/>
    </xf>
    <xf numFmtId="49" fontId="24" fillId="0" borderId="26" xfId="1" applyNumberFormat="1" applyFont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Border="1" applyAlignment="1" applyProtection="1">
      <alignment wrapText="1"/>
      <protection locked="0"/>
    </xf>
    <xf numFmtId="1" fontId="23" fillId="2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42" xfId="1" applyNumberFormat="1" applyFont="1" applyBorder="1" applyAlignment="1" applyProtection="1">
      <alignment wrapText="1"/>
      <protection locked="0"/>
    </xf>
    <xf numFmtId="49" fontId="23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23" fillId="0" borderId="26" xfId="1" applyFont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1" fontId="24" fillId="0" borderId="12" xfId="1" applyNumberFormat="1" applyFont="1" applyBorder="1" applyAlignment="1" applyProtection="1">
      <alignment wrapText="1"/>
      <protection locked="0"/>
    </xf>
    <xf numFmtId="49" fontId="23" fillId="2" borderId="26" xfId="1" applyNumberFormat="1" applyFont="1" applyFill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>
      <alignment horizontal="center" vertical="center"/>
    </xf>
    <xf numFmtId="0" fontId="23" fillId="2" borderId="11" xfId="1" applyFont="1" applyFill="1" applyBorder="1" applyAlignment="1" applyProtection="1">
      <alignment horizontal="center" vertical="center"/>
      <protection locked="0"/>
    </xf>
    <xf numFmtId="0" fontId="26" fillId="0" borderId="26" xfId="1" applyFont="1" applyBorder="1" applyAlignment="1" applyProtection="1">
      <alignment vertical="top" wrapText="1"/>
      <protection locked="0"/>
    </xf>
    <xf numFmtId="49" fontId="24" fillId="0" borderId="26" xfId="1" applyNumberFormat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Fill="1" applyBorder="1" applyAlignment="1">
      <alignment horizontal="center" vertical="center"/>
    </xf>
    <xf numFmtId="1" fontId="24" fillId="0" borderId="26" xfId="1" applyNumberFormat="1" applyFont="1" applyBorder="1" applyAlignment="1">
      <alignment horizontal="center" vertical="center"/>
    </xf>
    <xf numFmtId="0" fontId="22" fillId="0" borderId="0" xfId="1" applyFont="1" applyAlignment="1">
      <alignment vertical="top"/>
    </xf>
    <xf numFmtId="0" fontId="23" fillId="0" borderId="26" xfId="1" applyFont="1" applyBorder="1" applyAlignment="1" applyProtection="1">
      <alignment vertical="top"/>
      <protection locked="0"/>
    </xf>
    <xf numFmtId="0" fontId="25" fillId="0" borderId="26" xfId="1" applyFont="1" applyBorder="1" applyAlignment="1" applyProtection="1">
      <alignment vertical="top" wrapText="1"/>
      <protection locked="0"/>
    </xf>
    <xf numFmtId="49" fontId="23" fillId="0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26" xfId="1" applyNumberFormat="1" applyFont="1" applyFill="1" applyBorder="1" applyAlignment="1">
      <alignment horizontal="center" vertical="center"/>
    </xf>
    <xf numFmtId="1" fontId="25" fillId="0" borderId="26" xfId="1" applyNumberFormat="1" applyFont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center" vertical="center"/>
      <protection locked="0"/>
    </xf>
    <xf numFmtId="0" fontId="22" fillId="2" borderId="0" xfId="1" applyFont="1" applyFill="1" applyAlignment="1">
      <alignment horizontal="center" vertical="center"/>
    </xf>
    <xf numFmtId="0" fontId="24" fillId="0" borderId="26" xfId="1" applyFont="1" applyBorder="1" applyAlignment="1" applyProtection="1">
      <alignment vertical="top"/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4" fillId="2" borderId="26" xfId="1" applyFont="1" applyFill="1" applyBorder="1" applyAlignment="1" applyProtection="1">
      <alignment horizontal="center" vertical="center"/>
      <protection locked="0"/>
    </xf>
    <xf numFmtId="0" fontId="27" fillId="0" borderId="0" xfId="1" applyFont="1" applyAlignment="1">
      <alignment vertical="top"/>
    </xf>
    <xf numFmtId="0" fontId="25" fillId="0" borderId="26" xfId="1" applyFont="1" applyBorder="1" applyAlignment="1" applyProtection="1">
      <alignment wrapText="1"/>
      <protection locked="0"/>
    </xf>
    <xf numFmtId="0" fontId="25" fillId="0" borderId="26" xfId="1" applyFont="1" applyBorder="1" applyAlignment="1" applyProtection="1">
      <alignment horizontal="left" vertical="top" wrapText="1"/>
      <protection locked="0"/>
    </xf>
    <xf numFmtId="1" fontId="25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1" applyFont="1" applyBorder="1" applyProtection="1">
      <protection locked="0"/>
    </xf>
    <xf numFmtId="0" fontId="25" fillId="0" borderId="26" xfId="1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/>
      <protection locked="0"/>
    </xf>
    <xf numFmtId="0" fontId="28" fillId="0" borderId="0" xfId="1" applyFont="1" applyAlignment="1">
      <alignment vertical="top"/>
    </xf>
    <xf numFmtId="1" fontId="23" fillId="0" borderId="26" xfId="1" applyNumberFormat="1" applyFont="1" applyBorder="1" applyAlignment="1">
      <alignment horizontal="center" vertical="center"/>
    </xf>
    <xf numFmtId="1" fontId="24" fillId="0" borderId="40" xfId="1" applyNumberFormat="1" applyFont="1" applyBorder="1" applyAlignment="1">
      <alignment vertical="top"/>
    </xf>
    <xf numFmtId="1" fontId="24" fillId="0" borderId="40" xfId="1" applyNumberFormat="1" applyFont="1" applyBorder="1" applyAlignment="1">
      <alignment vertical="center"/>
    </xf>
    <xf numFmtId="1" fontId="24" fillId="0" borderId="40" xfId="1" applyNumberFormat="1" applyFont="1" applyBorder="1" applyAlignment="1">
      <alignment horizontal="center" vertical="center"/>
    </xf>
    <xf numFmtId="1" fontId="24" fillId="2" borderId="40" xfId="1" applyNumberFormat="1" applyFont="1" applyFill="1" applyBorder="1" applyAlignment="1">
      <alignment horizontal="center" vertical="center"/>
    </xf>
    <xf numFmtId="1" fontId="24" fillId="2" borderId="40" xfId="1" applyNumberFormat="1" applyFont="1" applyFill="1" applyBorder="1" applyAlignment="1">
      <alignment vertical="center"/>
    </xf>
    <xf numFmtId="1" fontId="29" fillId="0" borderId="40" xfId="1" applyNumberFormat="1" applyFont="1" applyFill="1" applyBorder="1" applyAlignment="1">
      <alignment horizontal="center" vertical="center"/>
    </xf>
    <xf numFmtId="0" fontId="24" fillId="0" borderId="29" xfId="1" applyFont="1" applyBorder="1" applyAlignment="1">
      <alignment horizontal="left" vertical="top" wrapText="1"/>
    </xf>
    <xf numFmtId="0" fontId="24" fillId="0" borderId="29" xfId="1" applyFont="1" applyBorder="1" applyAlignment="1">
      <alignment horizontal="center" vertical="top" wrapText="1"/>
    </xf>
    <xf numFmtId="0" fontId="24" fillId="0" borderId="29" xfId="1" applyFont="1" applyBorder="1" applyAlignment="1">
      <alignment horizontal="right" vertical="top" wrapText="1"/>
    </xf>
    <xf numFmtId="0" fontId="29" fillId="0" borderId="29" xfId="1" applyFont="1" applyBorder="1" applyAlignment="1">
      <alignment horizontal="right" vertical="top" wrapText="1"/>
    </xf>
    <xf numFmtId="0" fontId="24" fillId="2" borderId="29" xfId="1" applyFont="1" applyFill="1" applyBorder="1" applyAlignment="1">
      <alignment horizontal="right" vertical="top" wrapText="1"/>
    </xf>
    <xf numFmtId="0" fontId="30" fillId="2" borderId="29" xfId="1" applyFont="1" applyFill="1" applyBorder="1" applyAlignment="1">
      <alignment horizontal="left" vertical="center" wrapText="1"/>
    </xf>
    <xf numFmtId="0" fontId="24" fillId="0" borderId="26" xfId="1" applyFont="1" applyBorder="1" applyAlignment="1">
      <alignment horizontal="left" vertical="top" wrapText="1"/>
    </xf>
    <xf numFmtId="0" fontId="24" fillId="0" borderId="26" xfId="1" applyFont="1" applyBorder="1" applyAlignment="1">
      <alignment horizontal="right" vertical="top" wrapText="1"/>
    </xf>
    <xf numFmtId="0" fontId="29" fillId="0" borderId="26" xfId="1" applyFont="1" applyBorder="1" applyAlignment="1">
      <alignment horizontal="right" vertical="top" wrapText="1"/>
    </xf>
    <xf numFmtId="0" fontId="24" fillId="2" borderId="26" xfId="1" applyFont="1" applyFill="1" applyBorder="1" applyAlignment="1">
      <alignment horizontal="right" vertical="top" wrapText="1"/>
    </xf>
    <xf numFmtId="0" fontId="30" fillId="2" borderId="26" xfId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vertical="top" wrapText="1"/>
    </xf>
    <xf numFmtId="0" fontId="31" fillId="0" borderId="18" xfId="1" applyFont="1" applyBorder="1" applyAlignment="1">
      <alignment vertical="top" wrapText="1"/>
    </xf>
    <xf numFmtId="0" fontId="22" fillId="2" borderId="18" xfId="1" applyFont="1" applyFill="1" applyBorder="1" applyAlignment="1">
      <alignment vertical="top" wrapText="1"/>
    </xf>
    <xf numFmtId="1" fontId="23" fillId="0" borderId="15" xfId="1" applyNumberFormat="1" applyFont="1" applyBorder="1" applyAlignment="1">
      <alignment horizontal="center" vertical="center"/>
    </xf>
    <xf numFmtId="1" fontId="23" fillId="2" borderId="15" xfId="1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 wrapText="1"/>
    </xf>
    <xf numFmtId="0" fontId="24" fillId="0" borderId="12" xfId="1" applyFont="1" applyBorder="1" applyAlignment="1">
      <alignment horizontal="left" vertical="center" wrapText="1"/>
    </xf>
    <xf numFmtId="0" fontId="19" fillId="0" borderId="0" xfId="1" applyFont="1"/>
    <xf numFmtId="0" fontId="4" fillId="0" borderId="0" xfId="2" applyFont="1" applyFill="1" applyAlignment="1"/>
    <xf numFmtId="0" fontId="4" fillId="0" borderId="0" xfId="2" applyFont="1" applyAlignment="1"/>
    <xf numFmtId="0" fontId="32" fillId="0" borderId="0" xfId="2" applyFont="1" applyFill="1" applyAlignment="1"/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8" fillId="0" borderId="26" xfId="2" applyFont="1" applyFill="1" applyBorder="1" applyAlignment="1">
      <alignment horizontal="center" wrapText="1"/>
    </xf>
    <xf numFmtId="0" fontId="32" fillId="0" borderId="0" xfId="2" applyFont="1" applyAlignment="1">
      <alignment horizontal="center" vertical="top" wrapText="1"/>
    </xf>
    <xf numFmtId="0" fontId="32" fillId="0" borderId="0" xfId="2" applyFont="1" applyAlignment="1"/>
    <xf numFmtId="0" fontId="23" fillId="0" borderId="0" xfId="0" applyFont="1" applyFill="1" applyAlignment="1"/>
    <xf numFmtId="0" fontId="32" fillId="0" borderId="0" xfId="2" applyFont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32" fillId="0" borderId="0" xfId="2" applyFont="1" applyAlignment="1">
      <alignment horizontal="left" vertical="top"/>
    </xf>
    <xf numFmtId="0" fontId="32" fillId="0" borderId="0" xfId="2" applyFont="1" applyAlignment="1">
      <alignment horizontal="right" vertical="top" wrapText="1"/>
    </xf>
    <xf numFmtId="0" fontId="32" fillId="0" borderId="0" xfId="2" applyFont="1" applyAlignment="1">
      <alignment horizontal="left" vertical="top" wrapText="1"/>
    </xf>
    <xf numFmtId="0" fontId="32" fillId="0" borderId="0" xfId="2" applyFont="1" applyAlignment="1">
      <alignment horizontal="center" vertical="center"/>
    </xf>
    <xf numFmtId="0" fontId="32" fillId="0" borderId="0" xfId="2" applyFont="1" applyAlignment="1">
      <alignment horizontal="left"/>
    </xf>
    <xf numFmtId="0" fontId="32" fillId="0" borderId="0" xfId="2" applyFont="1" applyAlignment="1">
      <alignment vertical="top"/>
    </xf>
    <xf numFmtId="0" fontId="32" fillId="0" borderId="0" xfId="2" applyFont="1" applyAlignment="1">
      <alignment horizontal="right" vertical="top"/>
    </xf>
    <xf numFmtId="0" fontId="32" fillId="0" borderId="0" xfId="2" applyFont="1" applyAlignment="1">
      <alignment horizontal="center" vertical="top"/>
    </xf>
    <xf numFmtId="0" fontId="18" fillId="0" borderId="0" xfId="2" applyFont="1" applyAlignment="1">
      <alignment horizontal="right" wrapText="1"/>
    </xf>
    <xf numFmtId="49" fontId="32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5" fillId="0" borderId="0" xfId="0" applyFont="1"/>
    <xf numFmtId="0" fontId="32" fillId="0" borderId="0" xfId="2" applyFont="1" applyAlignment="1">
      <alignment horizontal="left" wrapText="1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32" fillId="0" borderId="0" xfId="2" applyFont="1" applyAlignment="1">
      <alignment horizontal="right"/>
    </xf>
    <xf numFmtId="0" fontId="34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15" fillId="0" borderId="0" xfId="2" applyFont="1" applyFill="1" applyBorder="1" applyAlignment="1">
      <alignment horizontal="left" vertical="center" wrapText="1"/>
    </xf>
    <xf numFmtId="0" fontId="32" fillId="0" borderId="0" xfId="2" applyFont="1" applyFill="1" applyBorder="1" applyAlignment="1">
      <alignment horizontal="center" wrapText="1"/>
    </xf>
    <xf numFmtId="0" fontId="32" fillId="0" borderId="0" xfId="2" applyFont="1" applyFill="1" applyBorder="1" applyAlignment="1"/>
    <xf numFmtId="0" fontId="18" fillId="0" borderId="0" xfId="2" applyFont="1" applyAlignment="1"/>
    <xf numFmtId="0" fontId="32" fillId="0" borderId="0" xfId="2" applyFont="1" applyFill="1" applyAlignment="1">
      <alignment horizontal="right"/>
    </xf>
    <xf numFmtId="0" fontId="35" fillId="0" borderId="0" xfId="2" applyFont="1" applyFill="1" applyAlignment="1">
      <alignment horizontal="left"/>
    </xf>
    <xf numFmtId="0" fontId="0" fillId="0" borderId="0" xfId="0" applyFill="1"/>
    <xf numFmtId="0" fontId="18" fillId="0" borderId="0" xfId="2" applyFont="1" applyFill="1" applyAlignment="1">
      <alignment horizontal="right"/>
    </xf>
    <xf numFmtId="0" fontId="15" fillId="0" borderId="0" xfId="2" applyFont="1" applyAlignment="1"/>
    <xf numFmtId="0" fontId="15" fillId="0" borderId="0" xfId="2" applyFont="1" applyFill="1" applyAlignment="1"/>
    <xf numFmtId="0" fontId="18" fillId="0" borderId="0" xfId="2" applyFont="1"/>
    <xf numFmtId="0" fontId="36" fillId="0" borderId="0" xfId="0" applyFont="1" applyFill="1" applyAlignment="1">
      <alignment horizontal="right"/>
    </xf>
    <xf numFmtId="0" fontId="36" fillId="0" borderId="0" xfId="0" applyFont="1" applyFill="1" applyAlignment="1"/>
    <xf numFmtId="0" fontId="23" fillId="0" borderId="0" xfId="0" applyFont="1" applyAlignment="1"/>
    <xf numFmtId="0" fontId="23" fillId="0" borderId="0" xfId="0" applyFont="1" applyFill="1" applyBorder="1" applyAlignment="1"/>
    <xf numFmtId="0" fontId="25" fillId="0" borderId="0" xfId="0" applyFont="1" applyFill="1" applyAlignment="1">
      <alignment horizontal="left" vertical="center"/>
    </xf>
    <xf numFmtId="172" fontId="36" fillId="0" borderId="0" xfId="0" applyNumberFormat="1" applyFont="1" applyFill="1" applyAlignment="1">
      <alignment horizontal="justify"/>
    </xf>
    <xf numFmtId="0" fontId="37" fillId="0" borderId="0" xfId="0" applyFont="1" applyFill="1" applyBorder="1" applyAlignment="1">
      <alignment horizontal="left" vertical="center"/>
    </xf>
    <xf numFmtId="0" fontId="23" fillId="0" borderId="0" xfId="0" applyFont="1" applyBorder="1" applyAlignment="1"/>
    <xf numFmtId="0" fontId="36" fillId="0" borderId="0" xfId="0" applyFont="1" applyFill="1" applyBorder="1" applyAlignment="1"/>
    <xf numFmtId="0" fontId="20" fillId="0" borderId="0" xfId="0" applyFont="1"/>
    <xf numFmtId="0" fontId="40" fillId="0" borderId="0" xfId="2"/>
    <xf numFmtId="0" fontId="20" fillId="0" borderId="0" xfId="0" applyFont="1" applyFill="1" applyAlignment="1">
      <alignment horizontal="right"/>
    </xf>
    <xf numFmtId="0" fontId="20" fillId="0" borderId="0" xfId="0" applyFont="1" applyBorder="1"/>
    <xf numFmtId="0" fontId="23" fillId="0" borderId="43" xfId="0" applyFont="1" applyBorder="1" applyAlignment="1"/>
    <xf numFmtId="0" fontId="20" fillId="0" borderId="0" xfId="0" applyFont="1" applyFill="1"/>
    <xf numFmtId="0" fontId="33" fillId="0" borderId="0" xfId="0" applyFont="1" applyFill="1" applyAlignment="1"/>
    <xf numFmtId="49" fontId="4" fillId="0" borderId="0" xfId="2" applyNumberFormat="1" applyFont="1" applyAlignment="1"/>
    <xf numFmtId="0" fontId="38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9" fillId="0" borderId="0" xfId="2" applyFont="1" applyAlignment="1"/>
    <xf numFmtId="0" fontId="3" fillId="0" borderId="0" xfId="0" applyFont="1" applyBorder="1"/>
    <xf numFmtId="1" fontId="24" fillId="0" borderId="15" xfId="1" applyNumberFormat="1" applyFont="1" applyBorder="1" applyAlignment="1" applyProtection="1">
      <alignment horizontal="left"/>
      <protection locked="0"/>
    </xf>
    <xf numFmtId="0" fontId="26" fillId="0" borderId="26" xfId="0" applyFont="1" applyBorder="1" applyAlignment="1" applyProtection="1">
      <alignment vertical="top" wrapText="1"/>
      <protection locked="0"/>
    </xf>
    <xf numFmtId="0" fontId="4" fillId="0" borderId="26" xfId="0" applyFont="1" applyFill="1" applyBorder="1" applyAlignment="1">
      <alignment horizontal="center" wrapText="1"/>
    </xf>
    <xf numFmtId="1" fontId="24" fillId="0" borderId="26" xfId="1" applyNumberFormat="1" applyFont="1" applyBorder="1" applyAlignment="1" applyProtection="1">
      <alignment horizontal="left"/>
      <protection locked="0"/>
    </xf>
    <xf numFmtId="49" fontId="35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left"/>
      <protection locked="0"/>
    </xf>
    <xf numFmtId="1" fontId="42" fillId="0" borderId="42" xfId="1" applyNumberFormat="1" applyFont="1" applyBorder="1" applyAlignment="1" applyProtection="1">
      <alignment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4" xfId="1" applyNumberFormat="1" applyFont="1" applyBorder="1" applyAlignment="1" applyProtection="1">
      <alignment wrapText="1"/>
      <protection locked="0"/>
    </xf>
    <xf numFmtId="1" fontId="24" fillId="2" borderId="26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1" fontId="43" fillId="0" borderId="45" xfId="1" applyNumberFormat="1" applyFont="1" applyBorder="1" applyAlignment="1" applyProtection="1">
      <alignment wrapText="1"/>
      <protection locked="0"/>
    </xf>
    <xf numFmtId="49" fontId="43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Fill="1" applyBorder="1" applyAlignment="1">
      <alignment horizontal="center" vertical="center"/>
    </xf>
    <xf numFmtId="1" fontId="23" fillId="0" borderId="16" xfId="1" applyNumberFormat="1" applyFont="1" applyBorder="1" applyAlignment="1" applyProtection="1">
      <alignment wrapText="1"/>
      <protection locked="0"/>
    </xf>
    <xf numFmtId="1" fontId="23" fillId="0" borderId="26" xfId="1" applyNumberFormat="1" applyFont="1" applyFill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vertical="center" wrapText="1"/>
      <protection locked="0"/>
    </xf>
    <xf numFmtId="0" fontId="23" fillId="0" borderId="42" xfId="1" applyFont="1" applyBorder="1" applyAlignment="1" applyProtection="1">
      <alignment horizontal="center" vertical="center"/>
      <protection locked="0"/>
    </xf>
    <xf numFmtId="1" fontId="23" fillId="2" borderId="11" xfId="1" applyNumberFormat="1" applyFont="1" applyFill="1" applyBorder="1" applyAlignment="1" applyProtection="1">
      <alignment horizontal="center" vertical="center"/>
      <protection locked="0"/>
    </xf>
    <xf numFmtId="1" fontId="23" fillId="2" borderId="15" xfId="1" applyNumberFormat="1" applyFont="1" applyFill="1" applyBorder="1" applyAlignment="1" applyProtection="1">
      <alignment horizontal="center" vertical="center"/>
      <protection locked="0"/>
    </xf>
    <xf numFmtId="0" fontId="24" fillId="2" borderId="15" xfId="1" applyFont="1" applyFill="1" applyBorder="1" applyAlignment="1" applyProtection="1">
      <alignment horizontal="center" vertical="center"/>
      <protection locked="0"/>
    </xf>
    <xf numFmtId="0" fontId="23" fillId="2" borderId="46" xfId="1" applyFont="1" applyFill="1" applyBorder="1" applyAlignment="1" applyProtection="1">
      <alignment horizontal="center" vertical="center"/>
      <protection locked="0"/>
    </xf>
    <xf numFmtId="1" fontId="23" fillId="2" borderId="46" xfId="1" applyNumberFormat="1" applyFont="1" applyFill="1" applyBorder="1" applyAlignment="1" applyProtection="1">
      <alignment horizontal="center" vertical="center"/>
      <protection locked="0"/>
    </xf>
    <xf numFmtId="0" fontId="22" fillId="2" borderId="46" xfId="1" applyFont="1" applyFill="1" applyBorder="1" applyAlignment="1">
      <alignment horizontal="center" vertical="center"/>
    </xf>
    <xf numFmtId="0" fontId="23" fillId="2" borderId="46" xfId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43" fillId="0" borderId="26" xfId="1" applyNumberFormat="1" applyFont="1" applyBorder="1" applyAlignment="1">
      <alignment horizontal="center" vertical="center"/>
    </xf>
    <xf numFmtId="49" fontId="23" fillId="3" borderId="26" xfId="1" applyNumberFormat="1" applyFont="1" applyFill="1" applyBorder="1" applyAlignment="1" applyProtection="1">
      <alignment horizontal="center" vertical="center"/>
      <protection locked="0"/>
    </xf>
    <xf numFmtId="1" fontId="23" fillId="2" borderId="36" xfId="1" applyNumberFormat="1" applyFont="1" applyFill="1" applyBorder="1" applyAlignment="1" applyProtection="1">
      <alignment horizontal="center" vertical="center"/>
      <protection locked="0"/>
    </xf>
    <xf numFmtId="49" fontId="23" fillId="3" borderId="11" xfId="1" applyNumberFormat="1" applyFont="1" applyFill="1" applyBorder="1" applyAlignment="1" applyProtection="1">
      <alignment horizontal="center" vertical="center"/>
      <protection locked="0"/>
    </xf>
    <xf numFmtId="0" fontId="44" fillId="2" borderId="0" xfId="1" applyFont="1" applyFill="1" applyAlignment="1">
      <alignment horizontal="center" vertical="center"/>
    </xf>
    <xf numFmtId="1" fontId="43" fillId="0" borderId="26" xfId="1" applyNumberFormat="1" applyFont="1" applyFill="1" applyBorder="1" applyAlignment="1">
      <alignment horizontal="center" vertical="center"/>
    </xf>
    <xf numFmtId="49" fontId="43" fillId="0" borderId="26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/>
    <xf numFmtId="0" fontId="32" fillId="0" borderId="0" xfId="2" applyFont="1" applyFill="1" applyBorder="1" applyAlignment="1">
      <alignment wrapText="1"/>
    </xf>
    <xf numFmtId="0" fontId="20" fillId="0" borderId="0" xfId="2" applyFont="1" applyFill="1" applyBorder="1" applyAlignment="1">
      <alignment horizontal="left" wrapText="1"/>
    </xf>
    <xf numFmtId="0" fontId="18" fillId="0" borderId="0" xfId="2" applyFont="1" applyFill="1" applyBorder="1" applyAlignment="1">
      <alignment horizontal="left" wrapText="1"/>
    </xf>
    <xf numFmtId="0" fontId="18" fillId="0" borderId="46" xfId="0" applyFont="1" applyBorder="1" applyAlignment="1">
      <alignment vertical="center"/>
    </xf>
    <xf numFmtId="0" fontId="32" fillId="0" borderId="46" xfId="2" applyFont="1" applyFill="1" applyBorder="1" applyAlignment="1">
      <alignment horizontal="center" wrapText="1"/>
    </xf>
    <xf numFmtId="0" fontId="45" fillId="0" borderId="46" xfId="0" applyFont="1" applyBorder="1" applyAlignment="1">
      <alignment vertical="center"/>
    </xf>
    <xf numFmtId="0" fontId="46" fillId="0" borderId="46" xfId="3" applyFont="1" applyBorder="1" applyAlignment="1">
      <alignment vertical="center"/>
    </xf>
    <xf numFmtId="0" fontId="8" fillId="0" borderId="11" xfId="2" applyFont="1" applyFill="1" applyBorder="1" applyAlignment="1">
      <alignment horizontal="left" wrapText="1"/>
    </xf>
    <xf numFmtId="0" fontId="8" fillId="0" borderId="11" xfId="2" applyFont="1" applyFill="1" applyBorder="1" applyAlignment="1">
      <alignment horizontal="center" wrapText="1"/>
    </xf>
    <xf numFmtId="0" fontId="23" fillId="4" borderId="26" xfId="1" applyFont="1" applyFill="1" applyBorder="1" applyAlignment="1" applyProtection="1">
      <alignment horizontal="center" vertical="center"/>
      <protection locked="0"/>
    </xf>
    <xf numFmtId="0" fontId="23" fillId="5" borderId="26" xfId="1" applyFont="1" applyFill="1" applyBorder="1" applyAlignment="1" applyProtection="1">
      <alignment horizontal="center" vertical="center"/>
      <protection locked="0"/>
    </xf>
    <xf numFmtId="1" fontId="23" fillId="5" borderId="26" xfId="1" applyNumberFormat="1" applyFont="1" applyFill="1" applyBorder="1" applyAlignment="1" applyProtection="1">
      <alignment horizontal="center" vertical="center"/>
      <protection locked="0"/>
    </xf>
    <xf numFmtId="0" fontId="23" fillId="5" borderId="11" xfId="1" applyFont="1" applyFill="1" applyBorder="1" applyAlignment="1" applyProtection="1">
      <alignment horizontal="center" vertical="center"/>
      <protection locked="0"/>
    </xf>
    <xf numFmtId="1" fontId="23" fillId="5" borderId="11" xfId="1" applyNumberFormat="1" applyFont="1" applyFill="1" applyBorder="1" applyAlignment="1" applyProtection="1">
      <alignment horizontal="center" vertical="center"/>
      <protection locked="0"/>
    </xf>
    <xf numFmtId="0" fontId="23" fillId="5" borderId="46" xfId="1" applyFont="1" applyFill="1" applyBorder="1" applyAlignment="1" applyProtection="1">
      <alignment horizontal="center" vertical="center"/>
      <protection locked="0"/>
    </xf>
    <xf numFmtId="1" fontId="23" fillId="5" borderId="46" xfId="1" applyNumberFormat="1" applyFont="1" applyFill="1" applyBorder="1" applyAlignment="1" applyProtection="1">
      <alignment horizontal="center" vertical="center"/>
      <protection locked="0"/>
    </xf>
    <xf numFmtId="0" fontId="22" fillId="5" borderId="46" xfId="1" applyFont="1" applyFill="1" applyBorder="1" applyAlignment="1">
      <alignment horizontal="center" vertical="center"/>
    </xf>
    <xf numFmtId="1" fontId="23" fillId="5" borderId="15" xfId="1" applyNumberFormat="1" applyFont="1" applyFill="1" applyBorder="1" applyAlignment="1" applyProtection="1">
      <alignment horizontal="center" vertical="center"/>
      <protection locked="0"/>
    </xf>
    <xf numFmtId="0" fontId="22" fillId="5" borderId="0" xfId="1" applyFont="1" applyFill="1" applyAlignment="1">
      <alignment horizontal="center" vertical="center"/>
    </xf>
    <xf numFmtId="0" fontId="24" fillId="5" borderId="26" xfId="1" applyFont="1" applyFill="1" applyBorder="1" applyAlignment="1" applyProtection="1">
      <alignment horizontal="center" vertical="center"/>
      <protection locked="0"/>
    </xf>
    <xf numFmtId="49" fontId="23" fillId="5" borderId="26" xfId="1" applyNumberFormat="1" applyFont="1" applyFill="1" applyBorder="1" applyAlignment="1" applyProtection="1">
      <alignment horizontal="center" vertical="center"/>
      <protection locked="0"/>
    </xf>
    <xf numFmtId="1" fontId="23" fillId="5" borderId="42" xfId="1" applyNumberFormat="1" applyFont="1" applyFill="1" applyBorder="1" applyAlignment="1" applyProtection="1">
      <alignment horizontal="center" vertical="center"/>
      <protection locked="0"/>
    </xf>
    <xf numFmtId="0" fontId="42" fillId="2" borderId="26" xfId="1" applyFont="1" applyFill="1" applyBorder="1" applyAlignment="1">
      <alignment horizontal="center" vertical="center"/>
    </xf>
    <xf numFmtId="0" fontId="25" fillId="4" borderId="26" xfId="0" applyFont="1" applyFill="1" applyBorder="1" applyAlignment="1" applyProtection="1">
      <alignment vertical="top" wrapText="1"/>
      <protection locked="0"/>
    </xf>
    <xf numFmtId="49" fontId="42" fillId="0" borderId="26" xfId="1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 textRotation="90"/>
    </xf>
    <xf numFmtId="0" fontId="10" fillId="0" borderId="5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2" xfId="0" applyFont="1" applyBorder="1" applyAlignment="1">
      <alignment horizontal="center"/>
    </xf>
    <xf numFmtId="0" fontId="23" fillId="0" borderId="55" xfId="1" applyFont="1" applyBorder="1" applyAlignment="1">
      <alignment horizontal="left" vertical="center" wrapText="1"/>
    </xf>
    <xf numFmtId="0" fontId="23" fillId="2" borderId="26" xfId="1" applyFont="1" applyFill="1" applyBorder="1" applyAlignment="1">
      <alignment horizontal="left" vertical="top"/>
    </xf>
    <xf numFmtId="0" fontId="23" fillId="0" borderId="16" xfId="1" applyFont="1" applyBorder="1" applyAlignment="1">
      <alignment vertical="top" wrapText="1"/>
    </xf>
    <xf numFmtId="0" fontId="23" fillId="0" borderId="5" xfId="1" applyFont="1" applyBorder="1" applyAlignment="1">
      <alignment horizontal="left" vertical="center" wrapText="1"/>
    </xf>
    <xf numFmtId="0" fontId="23" fillId="0" borderId="43" xfId="1" applyFont="1" applyBorder="1" applyAlignment="1">
      <alignment horizontal="left" vertical="top"/>
    </xf>
    <xf numFmtId="0" fontId="24" fillId="0" borderId="27" xfId="1" applyFont="1" applyBorder="1" applyAlignment="1">
      <alignment vertical="top"/>
    </xf>
    <xf numFmtId="0" fontId="23" fillId="0" borderId="16" xfId="1" applyFont="1" applyBorder="1" applyAlignment="1">
      <alignment vertical="top"/>
    </xf>
    <xf numFmtId="0" fontId="23" fillId="0" borderId="26" xfId="1" applyFont="1" applyBorder="1" applyAlignment="1">
      <alignment horizontal="left" vertical="top"/>
    </xf>
    <xf numFmtId="0" fontId="23" fillId="0" borderId="26" xfId="1" applyFont="1" applyBorder="1" applyAlignment="1">
      <alignment horizontal="left" vertical="center" wrapText="1"/>
    </xf>
    <xf numFmtId="0" fontId="23" fillId="0" borderId="12" xfId="1" applyFont="1" applyBorder="1" applyAlignment="1">
      <alignment horizontal="left" vertical="center" wrapText="1"/>
    </xf>
    <xf numFmtId="0" fontId="23" fillId="0" borderId="11" xfId="1" applyFont="1" applyBorder="1" applyAlignment="1">
      <alignment horizontal="center" vertical="center" textRotation="90" wrapText="1"/>
    </xf>
    <xf numFmtId="0" fontId="23" fillId="0" borderId="36" xfId="1" applyFont="1" applyBorder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26" xfId="1" applyFont="1" applyFill="1" applyBorder="1" applyAlignment="1">
      <alignment horizontal="left" vertical="top" wrapText="1" shrinkToFit="1"/>
    </xf>
    <xf numFmtId="0" fontId="23" fillId="2" borderId="41" xfId="1" applyFont="1" applyFill="1" applyBorder="1" applyAlignment="1">
      <alignment horizontal="center"/>
    </xf>
    <xf numFmtId="0" fontId="23" fillId="0" borderId="11" xfId="1" applyFont="1" applyBorder="1" applyAlignment="1">
      <alignment horizontal="center" vertical="center" textRotation="90"/>
    </xf>
    <xf numFmtId="0" fontId="24" fillId="0" borderId="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0" fontId="23" fillId="0" borderId="15" xfId="1" applyFont="1" applyBorder="1" applyAlignment="1">
      <alignment horizontal="center"/>
    </xf>
    <xf numFmtId="0" fontId="15" fillId="0" borderId="0" xfId="2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40" fillId="0" borderId="0" xfId="2" applyBorder="1"/>
    <xf numFmtId="0" fontId="15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/>
    </xf>
  </cellXfs>
  <cellStyles count="7">
    <cellStyle name="Excel Built-in Excel Built-in Обычный 2" xfId="1"/>
    <cellStyle name="Excel Built-in Excel Built-in Обычный 3" xfId="2"/>
    <cellStyle name="Гиперссылка" xfId="3" builtinId="8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238125</xdr:colOff>
      <xdr:row>7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48500" cy="2095500"/>
        </a:xfrm>
        <a:custGeom>
          <a:avLst/>
          <a:gdLst>
            <a:gd name="G0" fmla="+- 19810 0 0"/>
            <a:gd name="G1" fmla="+- 5751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2200"/>
            </a:lnSpc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</a:t>
          </a:r>
          <a:r>
            <a:rPr lang="ru-RU" sz="16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профессионального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образовательного учреждения Астраханской области 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основной образовательной программы 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среднего профессионального образования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по специальности </a:t>
          </a: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43.02.12 Технология</a:t>
          </a:r>
          <a:r>
            <a:rPr lang="ru-RU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эстетических услуг</a:t>
          </a:r>
          <a:endParaRPr lang="ru-RU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63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20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Квалификация: специалист в области прикладной эстетики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Форма обучения - очная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Нормативный срок обучения: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на базе основного общего образования - 3 года 10 месяцев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Профиль получаемого профессионального образования - социально-экономический</a:t>
          </a:r>
        </a:p>
      </xdr:txBody>
    </xdr:sp>
    <xdr:clientData/>
  </xdr:twoCellAnchor>
  <xdr:twoCellAnchor>
    <xdr:from>
      <xdr:col>7</xdr:col>
      <xdr:colOff>38100</xdr:colOff>
      <xdr:row>18</xdr:row>
      <xdr:rowOff>57150</xdr:rowOff>
    </xdr:from>
    <xdr:to>
      <xdr:col>10</xdr:col>
      <xdr:colOff>57150</xdr:colOff>
      <xdr:row>19</xdr:row>
      <xdr:rowOff>38100</xdr:rowOff>
    </xdr:to>
    <xdr:sp macro="" textlink="" fLocksText="0">
      <xdr:nvSpPr>
        <xdr:cNvPr id="1027" name="CustomShape 1"/>
        <xdr:cNvSpPr>
          <a:spLocks noChangeArrowheads="1"/>
        </xdr:cNvSpPr>
      </xdr:nvSpPr>
      <xdr:spPr bwMode="auto">
        <a:xfrm>
          <a:off x="1762125" y="4019550"/>
          <a:ext cx="533400" cy="142875"/>
        </a:xfrm>
        <a:custGeom>
          <a:avLst/>
          <a:gdLst>
            <a:gd name="G0" fmla="+- 1503 0 0"/>
            <a:gd name="G1" fmla="+- 424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0</a:t>
          </a:r>
        </a:p>
      </xdr:txBody>
    </xdr:sp>
    <xdr:clientData/>
  </xdr:twoCellAnchor>
  <xdr:twoCellAnchor>
    <xdr:from>
      <xdr:col>45</xdr:col>
      <xdr:colOff>104775</xdr:colOff>
      <xdr:row>18</xdr:row>
      <xdr:rowOff>47625</xdr:rowOff>
    </xdr:from>
    <xdr:to>
      <xdr:col>47</xdr:col>
      <xdr:colOff>104775</xdr:colOff>
      <xdr:row>19</xdr:row>
      <xdr:rowOff>38100</xdr:rowOff>
    </xdr:to>
    <xdr:sp macro="" textlink="" fLocksText="0">
      <xdr:nvSpPr>
        <xdr:cNvPr id="1028" name="CustomShape 1"/>
        <xdr:cNvSpPr>
          <a:spLocks noChangeArrowheads="1"/>
        </xdr:cNvSpPr>
      </xdr:nvSpPr>
      <xdr:spPr bwMode="auto">
        <a:xfrm>
          <a:off x="8343900" y="4010025"/>
          <a:ext cx="428625" cy="152400"/>
        </a:xfrm>
        <a:custGeom>
          <a:avLst/>
          <a:gdLst>
            <a:gd name="G0" fmla="+- 1208 0 0"/>
            <a:gd name="G1" fmla="+- 451 0 0"/>
            <a:gd name="T0" fmla="*/ 0 w 1256"/>
            <a:gd name="T1" fmla="*/ 0 h 515"/>
            <a:gd name="T2" fmla="*/ G0 w 1256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6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=</a:t>
          </a:r>
        </a:p>
      </xdr:txBody>
    </xdr:sp>
    <xdr:clientData/>
  </xdr:twoCellAnchor>
  <xdr:twoCellAnchor>
    <xdr:from>
      <xdr:col>12</xdr:col>
      <xdr:colOff>161925</xdr:colOff>
      <xdr:row>18</xdr:row>
      <xdr:rowOff>57150</xdr:rowOff>
    </xdr:from>
    <xdr:to>
      <xdr:col>15</xdr:col>
      <xdr:colOff>171450</xdr:colOff>
      <xdr:row>19</xdr:row>
      <xdr:rowOff>38100</xdr:rowOff>
    </xdr:to>
    <xdr:sp macro="" textlink="" fLocksText="0">
      <xdr:nvSpPr>
        <xdr:cNvPr id="1029" name="CustomShape 1"/>
        <xdr:cNvSpPr>
          <a:spLocks noChangeArrowheads="1"/>
        </xdr:cNvSpPr>
      </xdr:nvSpPr>
      <xdr:spPr bwMode="auto">
        <a:xfrm>
          <a:off x="2743200" y="4019550"/>
          <a:ext cx="523875" cy="142875"/>
        </a:xfrm>
        <a:custGeom>
          <a:avLst/>
          <a:gdLst>
            <a:gd name="G0" fmla="+- 1457 0 0"/>
            <a:gd name="G1" fmla="+- 424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8</a:t>
          </a:r>
        </a:p>
      </xdr:txBody>
    </xdr:sp>
    <xdr:clientData/>
  </xdr:twoCellAnchor>
  <xdr:twoCellAnchor>
    <xdr:from>
      <xdr:col>19</xdr:col>
      <xdr:colOff>142875</xdr:colOff>
      <xdr:row>18</xdr:row>
      <xdr:rowOff>57150</xdr:rowOff>
    </xdr:from>
    <xdr:to>
      <xdr:col>22</xdr:col>
      <xdr:colOff>152400</xdr:colOff>
      <xdr:row>19</xdr:row>
      <xdr:rowOff>38100</xdr:rowOff>
    </xdr:to>
    <xdr:sp macro="" textlink="" fLocksText="0">
      <xdr:nvSpPr>
        <xdr:cNvPr id="1030" name="CustomShape 1"/>
        <xdr:cNvSpPr>
          <a:spLocks noChangeArrowheads="1"/>
        </xdr:cNvSpPr>
      </xdr:nvSpPr>
      <xdr:spPr bwMode="auto">
        <a:xfrm>
          <a:off x="3924300" y="4019550"/>
          <a:ext cx="523875" cy="142875"/>
        </a:xfrm>
        <a:custGeom>
          <a:avLst/>
          <a:gdLst>
            <a:gd name="G0" fmla="+- 1458 0 0"/>
            <a:gd name="G1" fmla="+- 424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х</a:t>
          </a:r>
        </a:p>
      </xdr:txBody>
    </xdr:sp>
    <xdr:clientData/>
  </xdr:twoCellAnchor>
  <xdr:twoCellAnchor>
    <xdr:from>
      <xdr:col>26</xdr:col>
      <xdr:colOff>142875</xdr:colOff>
      <xdr:row>18</xdr:row>
      <xdr:rowOff>66675</xdr:rowOff>
    </xdr:from>
    <xdr:to>
      <xdr:col>29</xdr:col>
      <xdr:colOff>142875</xdr:colOff>
      <xdr:row>19</xdr:row>
      <xdr:rowOff>38100</xdr:rowOff>
    </xdr:to>
    <xdr:sp macro="" textlink="" fLocksText="0">
      <xdr:nvSpPr>
        <xdr:cNvPr id="1032" name="CustomShape 1"/>
        <xdr:cNvSpPr>
          <a:spLocks noChangeArrowheads="1"/>
        </xdr:cNvSpPr>
      </xdr:nvSpPr>
      <xdr:spPr bwMode="auto">
        <a:xfrm>
          <a:off x="5124450" y="4029075"/>
          <a:ext cx="514350" cy="133350"/>
        </a:xfrm>
        <a:custGeom>
          <a:avLst/>
          <a:gdLst>
            <a:gd name="G0" fmla="+- 1440 0 0"/>
            <a:gd name="G1" fmla="+- 425 0 0"/>
            <a:gd name="T0" fmla="*/ 0 w 1490"/>
            <a:gd name="T1" fmla="*/ 0 h 489"/>
            <a:gd name="T2" fmla="*/ G0 w 1490"/>
            <a:gd name="T3" fmla="*/ G1 h 48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490" h="48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: :</a:t>
          </a:r>
        </a:p>
      </xdr:txBody>
    </xdr:sp>
    <xdr:clientData/>
  </xdr:twoCellAnchor>
  <xdr:twoCellAnchor>
    <xdr:from>
      <xdr:col>1</xdr:col>
      <xdr:colOff>95250</xdr:colOff>
      <xdr:row>20</xdr:row>
      <xdr:rowOff>57150</xdr:rowOff>
    </xdr:from>
    <xdr:to>
      <xdr:col>5</xdr:col>
      <xdr:colOff>66675</xdr:colOff>
      <xdr:row>22</xdr:row>
      <xdr:rowOff>66675</xdr:rowOff>
    </xdr:to>
    <xdr:sp macro="" textlink="" fLocksText="0">
      <xdr:nvSpPr>
        <xdr:cNvPr id="1033" name="CustomShape 1"/>
        <xdr:cNvSpPr>
          <a:spLocks noChangeArrowheads="1"/>
        </xdr:cNvSpPr>
      </xdr:nvSpPr>
      <xdr:spPr bwMode="auto">
        <a:xfrm>
          <a:off x="419100" y="4343400"/>
          <a:ext cx="1028700" cy="333375"/>
        </a:xfrm>
        <a:custGeom>
          <a:avLst/>
          <a:gdLst>
            <a:gd name="G0" fmla="+- 2876 0 0"/>
            <a:gd name="G1" fmla="+- 1031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Теоретическое обучение</a:t>
          </a:r>
        </a:p>
      </xdr:txBody>
    </xdr:sp>
    <xdr:clientData/>
  </xdr:twoCellAnchor>
  <xdr:twoCellAnchor>
    <xdr:from>
      <xdr:col>6</xdr:col>
      <xdr:colOff>19050</xdr:colOff>
      <xdr:row>20</xdr:row>
      <xdr:rowOff>76200</xdr:rowOff>
    </xdr:from>
    <xdr:to>
      <xdr:col>11</xdr:col>
      <xdr:colOff>19050</xdr:colOff>
      <xdr:row>24</xdr:row>
      <xdr:rowOff>19050</xdr:rowOff>
    </xdr:to>
    <xdr:sp macro="" textlink="" fLocksText="0">
      <xdr:nvSpPr>
        <xdr:cNvPr id="1034" name="CustomShape 1"/>
        <xdr:cNvSpPr>
          <a:spLocks noChangeArrowheads="1"/>
        </xdr:cNvSpPr>
      </xdr:nvSpPr>
      <xdr:spPr bwMode="auto">
        <a:xfrm>
          <a:off x="1571625" y="4362450"/>
          <a:ext cx="857250" cy="590550"/>
        </a:xfrm>
        <a:custGeom>
          <a:avLst/>
          <a:gdLst>
            <a:gd name="G0" fmla="+- 2413 0 0"/>
            <a:gd name="G1" fmla="+- 1814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11</xdr:col>
      <xdr:colOff>47625</xdr:colOff>
      <xdr:row>20</xdr:row>
      <xdr:rowOff>76200</xdr:rowOff>
    </xdr:from>
    <xdr:to>
      <xdr:col>17</xdr:col>
      <xdr:colOff>114300</xdr:colOff>
      <xdr:row>23</xdr:row>
      <xdr:rowOff>28575</xdr:rowOff>
    </xdr:to>
    <xdr:sp macro="" textlink="" fLocksText="0">
      <xdr:nvSpPr>
        <xdr:cNvPr id="1035" name="CustomShape 1"/>
        <xdr:cNvSpPr>
          <a:spLocks noChangeArrowheads="1"/>
        </xdr:cNvSpPr>
      </xdr:nvSpPr>
      <xdr:spPr bwMode="auto">
        <a:xfrm>
          <a:off x="2457450" y="4362450"/>
          <a:ext cx="1095375" cy="438150"/>
        </a:xfrm>
        <a:custGeom>
          <a:avLst/>
          <a:gdLst>
            <a:gd name="G0" fmla="+- 3086 0 0"/>
            <a:gd name="G1" fmla="+- 1343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Производственная практика (по профилю специальности)</a:t>
          </a:r>
        </a:p>
      </xdr:txBody>
    </xdr:sp>
    <xdr:clientData/>
  </xdr:twoCellAnchor>
  <xdr:twoCellAnchor>
    <xdr:from>
      <xdr:col>18</xdr:col>
      <xdr:colOff>123825</xdr:colOff>
      <xdr:row>20</xdr:row>
      <xdr:rowOff>57150</xdr:rowOff>
    </xdr:from>
    <xdr:to>
      <xdr:col>23</xdr:col>
      <xdr:colOff>142875</xdr:colOff>
      <xdr:row>23</xdr:row>
      <xdr:rowOff>161925</xdr:rowOff>
    </xdr:to>
    <xdr:sp macro="" textlink="" fLocksText="0">
      <xdr:nvSpPr>
        <xdr:cNvPr id="1036" name="CustomShape 1"/>
        <xdr:cNvSpPr>
          <a:spLocks noChangeArrowheads="1"/>
        </xdr:cNvSpPr>
      </xdr:nvSpPr>
      <xdr:spPr bwMode="auto">
        <a:xfrm>
          <a:off x="3733800" y="4343400"/>
          <a:ext cx="876300" cy="590550"/>
        </a:xfrm>
        <a:custGeom>
          <a:avLst/>
          <a:gdLst>
            <a:gd name="G0" fmla="+- 2457 0 0"/>
            <a:gd name="G1" fmla="+- 1798 0 0"/>
            <a:gd name="T0" fmla="*/ 0 w 2466"/>
            <a:gd name="T1" fmla="*/ 0 h 1893"/>
            <a:gd name="T2" fmla="*/ G0 w 2466"/>
            <a:gd name="T3" fmla="*/ G1 h 189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6" h="1893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Производствен-ная практика (преддипломная)</a:t>
          </a:r>
        </a:p>
      </xdr:txBody>
    </xdr:sp>
    <xdr:clientData/>
  </xdr:twoCellAnchor>
  <xdr:twoCellAnchor>
    <xdr:from>
      <xdr:col>25</xdr:col>
      <xdr:colOff>142875</xdr:colOff>
      <xdr:row>20</xdr:row>
      <xdr:rowOff>57150</xdr:rowOff>
    </xdr:from>
    <xdr:to>
      <xdr:col>31</xdr:col>
      <xdr:colOff>47625</xdr:colOff>
      <xdr:row>23</xdr:row>
      <xdr:rowOff>0</xdr:rowOff>
    </xdr:to>
    <xdr:sp macro="" textlink="" fLocksText="0">
      <xdr:nvSpPr>
        <xdr:cNvPr id="1038" name="CustomShape 1"/>
        <xdr:cNvSpPr>
          <a:spLocks noChangeArrowheads="1"/>
        </xdr:cNvSpPr>
      </xdr:nvSpPr>
      <xdr:spPr bwMode="auto">
        <a:xfrm>
          <a:off x="4953000" y="4343400"/>
          <a:ext cx="933450" cy="428625"/>
        </a:xfrm>
        <a:custGeom>
          <a:avLst/>
          <a:gdLst>
            <a:gd name="G0" fmla="+- 2623 0 0"/>
            <a:gd name="G1" fmla="+- 1317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Промежуточная аттестация</a:t>
          </a:r>
        </a:p>
      </xdr:txBody>
    </xdr:sp>
    <xdr:clientData/>
  </xdr:twoCellAnchor>
  <xdr:twoCellAnchor>
    <xdr:from>
      <xdr:col>45</xdr:col>
      <xdr:colOff>47625</xdr:colOff>
      <xdr:row>20</xdr:row>
      <xdr:rowOff>76200</xdr:rowOff>
    </xdr:from>
    <xdr:to>
      <xdr:col>48</xdr:col>
      <xdr:colOff>9525</xdr:colOff>
      <xdr:row>23</xdr:row>
      <xdr:rowOff>19050</xdr:rowOff>
    </xdr:to>
    <xdr:sp macro="" textlink="" fLocksText="0">
      <xdr:nvSpPr>
        <xdr:cNvPr id="1039" name="CustomShape 1"/>
        <xdr:cNvSpPr>
          <a:spLocks noChangeArrowheads="1"/>
        </xdr:cNvSpPr>
      </xdr:nvSpPr>
      <xdr:spPr bwMode="auto">
        <a:xfrm>
          <a:off x="8286750" y="4362450"/>
          <a:ext cx="561975" cy="428625"/>
        </a:xfrm>
        <a:custGeom>
          <a:avLst/>
          <a:gdLst>
            <a:gd name="G0" fmla="+- 1583 0 0"/>
            <a:gd name="G1" fmla="+- 1317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18</xdr:row>
      <xdr:rowOff>57150</xdr:rowOff>
    </xdr:from>
    <xdr:to>
      <xdr:col>4</xdr:col>
      <xdr:colOff>19050</xdr:colOff>
      <xdr:row>19</xdr:row>
      <xdr:rowOff>38100</xdr:rowOff>
    </xdr:to>
    <xdr:sp macro="" textlink="">
      <xdr:nvSpPr>
        <xdr:cNvPr id="5703" name="CustomShape 1"/>
        <xdr:cNvSpPr>
          <a:spLocks noChangeArrowheads="1"/>
        </xdr:cNvSpPr>
      </xdr:nvSpPr>
      <xdr:spPr bwMode="auto">
        <a:xfrm>
          <a:off x="704850" y="4067175"/>
          <a:ext cx="523875" cy="14287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6 w 1510"/>
            <a:gd name="T15" fmla="*/ 451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66675</xdr:colOff>
      <xdr:row>20</xdr:row>
      <xdr:rowOff>76200</xdr:rowOff>
    </xdr:from>
    <xdr:to>
      <xdr:col>44</xdr:col>
      <xdr:colOff>47625</xdr:colOff>
      <xdr:row>23</xdr:row>
      <xdr:rowOff>114300</xdr:rowOff>
    </xdr:to>
    <xdr:sp macro="" textlink="" fLocksText="0">
      <xdr:nvSpPr>
        <xdr:cNvPr id="1042" name="CustomShape 1"/>
        <xdr:cNvSpPr>
          <a:spLocks noChangeArrowheads="1"/>
        </xdr:cNvSpPr>
      </xdr:nvSpPr>
      <xdr:spPr bwMode="auto">
        <a:xfrm>
          <a:off x="7105650" y="4362450"/>
          <a:ext cx="1009650" cy="523875"/>
        </a:xfrm>
        <a:custGeom>
          <a:avLst/>
          <a:gdLst>
            <a:gd name="G0" fmla="+- 2847 0 0"/>
            <a:gd name="G1" fmla="+- 1610 0 0"/>
            <a:gd name="T0" fmla="*/ 0 w 2902"/>
            <a:gd name="T1" fmla="*/ 0 h 1705"/>
            <a:gd name="T2" fmla="*/ G0 w 2902"/>
            <a:gd name="T3" fmla="*/ G1 h 170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02" h="170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Государственная итоговая аттестация</a:t>
          </a: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 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0</xdr:colOff>
      <xdr:row>18</xdr:row>
      <xdr:rowOff>47625</xdr:rowOff>
    </xdr:from>
    <xdr:to>
      <xdr:col>51</xdr:col>
      <xdr:colOff>219075</xdr:colOff>
      <xdr:row>19</xdr:row>
      <xdr:rowOff>38100</xdr:rowOff>
    </xdr:to>
    <xdr:sp macro="" textlink="" fLocksText="0">
      <xdr:nvSpPr>
        <xdr:cNvPr id="1043" name="CustomShape 1"/>
        <xdr:cNvSpPr>
          <a:spLocks noChangeArrowheads="1"/>
        </xdr:cNvSpPr>
      </xdr:nvSpPr>
      <xdr:spPr bwMode="auto">
        <a:xfrm>
          <a:off x="9296400" y="4010025"/>
          <a:ext cx="447675" cy="152400"/>
        </a:xfrm>
        <a:custGeom>
          <a:avLst/>
          <a:gdLst>
            <a:gd name="G0" fmla="+- 1254 0 0"/>
            <a:gd name="G1" fmla="+- 451 0 0"/>
            <a:gd name="T0" fmla="*/ 0 w 1258"/>
            <a:gd name="T1" fmla="*/ 0 h 515"/>
            <a:gd name="T2" fmla="*/ G0 w 1258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8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+</a:t>
          </a:r>
        </a:p>
      </xdr:txBody>
    </xdr:sp>
    <xdr:clientData/>
  </xdr:twoCellAnchor>
  <xdr:twoCellAnchor>
    <xdr:from>
      <xdr:col>49</xdr:col>
      <xdr:colOff>28575</xdr:colOff>
      <xdr:row>20</xdr:row>
      <xdr:rowOff>95250</xdr:rowOff>
    </xdr:from>
    <xdr:to>
      <xdr:col>53</xdr:col>
      <xdr:colOff>19050</xdr:colOff>
      <xdr:row>22</xdr:row>
      <xdr:rowOff>57150</xdr:rowOff>
    </xdr:to>
    <xdr:sp macro="" textlink="" fLocksText="0">
      <xdr:nvSpPr>
        <xdr:cNvPr id="1044" name="CustomShape 1"/>
        <xdr:cNvSpPr>
          <a:spLocks noChangeArrowheads="1"/>
        </xdr:cNvSpPr>
      </xdr:nvSpPr>
      <xdr:spPr bwMode="auto">
        <a:xfrm>
          <a:off x="9096375" y="4381500"/>
          <a:ext cx="942975" cy="285750"/>
        </a:xfrm>
        <a:custGeom>
          <a:avLst/>
          <a:gdLst>
            <a:gd name="G0" fmla="+- 2643 0 0"/>
            <a:gd name="G1" fmla="+- 899 0 0"/>
            <a:gd name="T0" fmla="*/ 0 w 2698"/>
            <a:gd name="T1" fmla="*/ 0 h 986"/>
            <a:gd name="T2" fmla="*/ G0 w 2698"/>
            <a:gd name="T3" fmla="*/ G1 h 986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98" h="986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Неделя отсутствует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7 0 0"/>
            <a:gd name="G1" fmla="+- 4328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______________Бесчастнова Н.В.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63</xdr:row>
      <xdr:rowOff>0</xdr:rowOff>
    </xdr:from>
    <xdr:to>
      <xdr:col>2</xdr:col>
      <xdr:colOff>9525</xdr:colOff>
      <xdr:row>63</xdr:row>
      <xdr:rowOff>38100</xdr:rowOff>
    </xdr:to>
    <xdr:sp macro="" textlink="">
      <xdr:nvSpPr>
        <xdr:cNvPr id="7173" name="CustomShape 1"/>
        <xdr:cNvSpPr>
          <a:spLocks noChangeArrowheads="1"/>
        </xdr:cNvSpPr>
      </xdr:nvSpPr>
      <xdr:spPr bwMode="auto">
        <a:xfrm>
          <a:off x="342900" y="13487400"/>
          <a:ext cx="5724525" cy="38100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26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BP28"/>
  <sheetViews>
    <sheetView workbookViewId="0">
      <selection activeCell="BN7" sqref="BN7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7.625" style="1" customWidth="1"/>
    <col min="61" max="61" width="9.375" style="1" customWidth="1"/>
    <col min="62" max="62" width="9" style="1" customWidth="1"/>
    <col min="63" max="63" width="7.875" style="1" customWidth="1"/>
    <col min="64" max="64" width="7.5" style="1" customWidth="1"/>
    <col min="65" max="16384" width="8.625" style="1"/>
  </cols>
  <sheetData>
    <row r="1" spans="1:68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  <c r="BM1"/>
    </row>
    <row r="2" spans="1:68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8" ht="14.25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8" ht="87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8" ht="15" x14ac:dyDescent="0.25">
      <c r="A5" s="24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319"/>
      <c r="BD5" s="319"/>
      <c r="BE5" s="4"/>
      <c r="BF5" s="4"/>
      <c r="BG5" s="4"/>
      <c r="BH5" s="316" t="s">
        <v>190</v>
      </c>
      <c r="BI5" s="316"/>
      <c r="BJ5" s="316"/>
      <c r="BK5" s="316"/>
      <c r="BL5" s="316"/>
      <c r="BM5" s="4"/>
      <c r="BN5" s="243"/>
      <c r="BO5" s="243"/>
      <c r="BP5" s="243"/>
    </row>
    <row r="6" spans="1:68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8" ht="18" customHeight="1" x14ac:dyDescent="0.2"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5"/>
      <c r="AU7" s="6"/>
      <c r="AV7" s="6"/>
      <c r="AW7" s="6"/>
      <c r="AX7" s="6"/>
      <c r="AY7" s="6"/>
      <c r="AZ7" s="6"/>
      <c r="BA7" s="6"/>
      <c r="BB7" s="6"/>
      <c r="BC7"/>
      <c r="BD7"/>
      <c r="BE7"/>
      <c r="BF7"/>
      <c r="BG7"/>
      <c r="BH7"/>
      <c r="BI7"/>
      <c r="BJ7"/>
      <c r="BK7"/>
      <c r="BL7"/>
      <c r="BM7"/>
    </row>
    <row r="8" spans="1:68" ht="15.75" x14ac:dyDescent="0.2">
      <c r="B8" s="321" t="s">
        <v>0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7"/>
      <c r="AU8" s="7"/>
      <c r="AV8" s="7"/>
      <c r="AW8" s="7"/>
      <c r="AX8" s="7"/>
      <c r="AY8" s="7"/>
      <c r="AZ8" s="7"/>
      <c r="BA8" s="7"/>
      <c r="BB8" s="7"/>
      <c r="BC8"/>
      <c r="BD8" s="8" t="s">
        <v>1</v>
      </c>
      <c r="BE8" s="6"/>
      <c r="BF8" s="6"/>
      <c r="BG8" s="6"/>
      <c r="BH8" s="6"/>
      <c r="BI8" s="9"/>
      <c r="BJ8" s="9"/>
      <c r="BK8" s="9"/>
      <c r="BL8" s="9"/>
    </row>
    <row r="9" spans="1:68" x14ac:dyDescent="0.2"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7"/>
      <c r="AU9" s="7"/>
      <c r="AV9" s="7"/>
      <c r="AW9" s="7"/>
      <c r="AX9" s="7"/>
      <c r="AY9" s="7"/>
      <c r="AZ9" s="7"/>
      <c r="BA9" s="7"/>
      <c r="BB9" s="7"/>
      <c r="BC9" s="7"/>
      <c r="BD9" s="5"/>
      <c r="BE9" s="6"/>
      <c r="BF9" s="6"/>
      <c r="BG9" s="6"/>
      <c r="BH9" s="6"/>
      <c r="BI9" s="6"/>
      <c r="BJ9" s="6"/>
      <c r="BK9" s="6"/>
      <c r="BL9" s="6"/>
    </row>
    <row r="10" spans="1:68" x14ac:dyDescent="0.2">
      <c r="B10" s="314" t="s">
        <v>2</v>
      </c>
      <c r="C10" s="322" t="s">
        <v>3</v>
      </c>
      <c r="D10" s="322"/>
      <c r="E10" s="322"/>
      <c r="F10" s="322"/>
      <c r="G10" s="322"/>
      <c r="H10" s="317" t="s">
        <v>4</v>
      </c>
      <c r="I10" s="317"/>
      <c r="J10" s="317"/>
      <c r="K10" s="317"/>
      <c r="L10" s="317" t="s">
        <v>5</v>
      </c>
      <c r="M10" s="317"/>
      <c r="N10" s="317"/>
      <c r="O10" s="317"/>
      <c r="P10" s="317" t="s">
        <v>6</v>
      </c>
      <c r="Q10" s="317"/>
      <c r="R10" s="317"/>
      <c r="S10" s="317"/>
      <c r="T10" s="317"/>
      <c r="U10" s="317" t="s">
        <v>7</v>
      </c>
      <c r="V10" s="317"/>
      <c r="W10" s="317"/>
      <c r="X10" s="317"/>
      <c r="Y10" s="317" t="s">
        <v>8</v>
      </c>
      <c r="Z10" s="317"/>
      <c r="AA10" s="317"/>
      <c r="AB10" s="317"/>
      <c r="AC10" s="317" t="s">
        <v>9</v>
      </c>
      <c r="AD10" s="317"/>
      <c r="AE10" s="317"/>
      <c r="AF10" s="317"/>
      <c r="AG10" s="317"/>
      <c r="AH10" s="317" t="s">
        <v>10</v>
      </c>
      <c r="AI10" s="317"/>
      <c r="AJ10" s="317"/>
      <c r="AK10" s="317"/>
      <c r="AL10" s="317" t="s">
        <v>11</v>
      </c>
      <c r="AM10" s="317"/>
      <c r="AN10" s="317"/>
      <c r="AO10" s="317"/>
      <c r="AP10" s="317" t="s">
        <v>12</v>
      </c>
      <c r="AQ10" s="317"/>
      <c r="AR10" s="317"/>
      <c r="AS10" s="317"/>
      <c r="AT10" s="317" t="s">
        <v>13</v>
      </c>
      <c r="AU10" s="317"/>
      <c r="AV10" s="317"/>
      <c r="AW10" s="317"/>
      <c r="AX10" s="318" t="s">
        <v>14</v>
      </c>
      <c r="AY10" s="318"/>
      <c r="AZ10" s="318"/>
      <c r="BA10" s="318"/>
      <c r="BB10" s="318"/>
      <c r="BC10" s="314" t="s">
        <v>2</v>
      </c>
      <c r="BD10" s="11" t="s">
        <v>15</v>
      </c>
      <c r="BE10" s="12" t="s">
        <v>16</v>
      </c>
      <c r="BF10" s="315" t="s">
        <v>17</v>
      </c>
      <c r="BG10" s="315"/>
      <c r="BH10" s="13" t="s">
        <v>18</v>
      </c>
      <c r="BI10" s="14" t="s">
        <v>19</v>
      </c>
      <c r="BJ10" s="14" t="s">
        <v>232</v>
      </c>
      <c r="BK10" s="14" t="s">
        <v>20</v>
      </c>
      <c r="BL10" s="15" t="s">
        <v>21</v>
      </c>
    </row>
    <row r="11" spans="1:68" ht="14.25" x14ac:dyDescent="0.2">
      <c r="B11" s="314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8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/>
      <c r="AQ11" s="20"/>
      <c r="AR11" s="21"/>
      <c r="AS11" s="22"/>
      <c r="AT11" s="18"/>
      <c r="AU11" s="23"/>
      <c r="AV11" s="23"/>
      <c r="AW11" s="23"/>
      <c r="AX11" s="23"/>
      <c r="AY11" s="23"/>
      <c r="AZ11" s="23"/>
      <c r="BA11" s="23"/>
      <c r="BB11" s="24"/>
      <c r="BC11" s="314"/>
      <c r="BD11" s="25" t="s">
        <v>22</v>
      </c>
      <c r="BE11" s="26" t="s">
        <v>23</v>
      </c>
      <c r="BF11" s="27" t="s">
        <v>24</v>
      </c>
      <c r="BG11" s="28" t="s">
        <v>25</v>
      </c>
      <c r="BH11" s="26" t="s">
        <v>26</v>
      </c>
      <c r="BI11" s="29" t="s">
        <v>27</v>
      </c>
      <c r="BJ11" s="29" t="s">
        <v>233</v>
      </c>
      <c r="BK11" s="30" t="s">
        <v>28</v>
      </c>
      <c r="BL11" s="31"/>
    </row>
    <row r="12" spans="1:68" ht="13.5" thickBot="1" x14ac:dyDescent="0.25">
      <c r="B12" s="314"/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33"/>
      <c r="AT12" s="34"/>
      <c r="AU12" s="34"/>
      <c r="AV12" s="34"/>
      <c r="AW12" s="34"/>
      <c r="AX12" s="34"/>
      <c r="AY12" s="34"/>
      <c r="AZ12" s="34"/>
      <c r="BA12" s="34"/>
      <c r="BB12" s="35"/>
      <c r="BC12" s="314"/>
      <c r="BD12" s="25" t="s">
        <v>29</v>
      </c>
      <c r="BE12" s="36"/>
      <c r="BF12" s="37" t="s">
        <v>30</v>
      </c>
      <c r="BG12" s="26" t="s">
        <v>31</v>
      </c>
      <c r="BH12" s="30" t="s">
        <v>32</v>
      </c>
      <c r="BI12" s="29" t="s">
        <v>32</v>
      </c>
      <c r="BJ12" s="29" t="s">
        <v>234</v>
      </c>
      <c r="BK12" s="30"/>
      <c r="BL12" s="31"/>
    </row>
    <row r="13" spans="1:68" ht="13.5" thickBot="1" x14ac:dyDescent="0.25">
      <c r="B13" s="314"/>
      <c r="C13" s="38">
        <v>1</v>
      </c>
      <c r="D13" s="39">
        <v>2</v>
      </c>
      <c r="E13" s="39">
        <v>3</v>
      </c>
      <c r="F13" s="39">
        <v>4</v>
      </c>
      <c r="G13" s="39">
        <v>5</v>
      </c>
      <c r="H13" s="39">
        <v>6</v>
      </c>
      <c r="I13" s="39">
        <v>7</v>
      </c>
      <c r="J13" s="39">
        <v>8</v>
      </c>
      <c r="K13" s="39">
        <v>9</v>
      </c>
      <c r="L13" s="39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9">
        <v>20</v>
      </c>
      <c r="W13" s="39">
        <v>21</v>
      </c>
      <c r="X13" s="39">
        <v>22</v>
      </c>
      <c r="Y13" s="39">
        <v>23</v>
      </c>
      <c r="Z13" s="39">
        <v>24</v>
      </c>
      <c r="AA13" s="39">
        <v>25</v>
      </c>
      <c r="AB13" s="39">
        <v>26</v>
      </c>
      <c r="AC13" s="39">
        <v>27</v>
      </c>
      <c r="AD13" s="39">
        <v>28</v>
      </c>
      <c r="AE13" s="39">
        <v>29</v>
      </c>
      <c r="AF13" s="39">
        <v>30</v>
      </c>
      <c r="AG13" s="39">
        <v>31</v>
      </c>
      <c r="AH13" s="39">
        <v>32</v>
      </c>
      <c r="AI13" s="39">
        <v>33</v>
      </c>
      <c r="AJ13" s="39">
        <v>34</v>
      </c>
      <c r="AK13" s="39">
        <v>35</v>
      </c>
      <c r="AL13" s="39">
        <v>36</v>
      </c>
      <c r="AM13" s="39">
        <v>37</v>
      </c>
      <c r="AN13" s="39">
        <v>38</v>
      </c>
      <c r="AO13" s="39">
        <v>39</v>
      </c>
      <c r="AP13" s="39">
        <v>40</v>
      </c>
      <c r="AQ13" s="39">
        <v>41</v>
      </c>
      <c r="AR13" s="39">
        <v>42</v>
      </c>
      <c r="AS13" s="40">
        <v>43</v>
      </c>
      <c r="AT13" s="39">
        <v>44</v>
      </c>
      <c r="AU13" s="39">
        <v>45</v>
      </c>
      <c r="AV13" s="39">
        <v>46</v>
      </c>
      <c r="AW13" s="39">
        <v>47</v>
      </c>
      <c r="AX13" s="39">
        <v>48</v>
      </c>
      <c r="AY13" s="39">
        <v>49</v>
      </c>
      <c r="AZ13" s="39">
        <v>50</v>
      </c>
      <c r="BA13" s="39">
        <v>51</v>
      </c>
      <c r="BB13" s="40">
        <v>52</v>
      </c>
      <c r="BC13" s="314"/>
      <c r="BD13" s="41" t="s">
        <v>33</v>
      </c>
      <c r="BE13" s="42"/>
      <c r="BF13" s="43"/>
      <c r="BG13" s="44"/>
      <c r="BH13" s="45"/>
      <c r="BI13" s="46"/>
      <c r="BJ13" s="279"/>
      <c r="BK13" s="44"/>
      <c r="BL13" s="47"/>
    </row>
    <row r="14" spans="1:68" x14ac:dyDescent="0.2">
      <c r="B14" s="48">
        <v>1</v>
      </c>
      <c r="C14" s="49"/>
      <c r="D14" s="50"/>
      <c r="E14" s="50"/>
      <c r="F14" s="50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52"/>
      <c r="T14" s="53"/>
      <c r="U14" s="54"/>
      <c r="V14" s="52"/>
      <c r="W14" s="52" t="s">
        <v>34</v>
      </c>
      <c r="X14" s="52" t="s">
        <v>35</v>
      </c>
      <c r="Y14" s="52" t="s">
        <v>35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4"/>
      <c r="AP14" s="54"/>
      <c r="AQ14" s="55"/>
      <c r="AR14" s="54"/>
      <c r="AS14" s="54" t="s">
        <v>34</v>
      </c>
      <c r="AT14" s="54" t="s">
        <v>35</v>
      </c>
      <c r="AU14" s="56" t="s">
        <v>35</v>
      </c>
      <c r="AV14" s="56" t="s">
        <v>35</v>
      </c>
      <c r="AW14" s="56" t="s">
        <v>35</v>
      </c>
      <c r="AX14" s="56" t="s">
        <v>35</v>
      </c>
      <c r="AY14" s="56" t="s">
        <v>35</v>
      </c>
      <c r="AZ14" s="57" t="s">
        <v>35</v>
      </c>
      <c r="BA14" s="58" t="s">
        <v>35</v>
      </c>
      <c r="BB14" s="59" t="s">
        <v>35</v>
      </c>
      <c r="BC14" s="60" t="s">
        <v>36</v>
      </c>
      <c r="BD14" s="61">
        <v>39</v>
      </c>
      <c r="BE14" s="62"/>
      <c r="BF14" s="63"/>
      <c r="BG14" s="63"/>
      <c r="BH14" s="64">
        <v>2</v>
      </c>
      <c r="BI14" s="270"/>
      <c r="BJ14" s="278">
        <f>SUM(BD14:BI14)</f>
        <v>41</v>
      </c>
      <c r="BK14" s="273">
        <v>11</v>
      </c>
      <c r="BL14" s="65">
        <f>SUM(BD14:BK14)</f>
        <v>93</v>
      </c>
    </row>
    <row r="15" spans="1:68" x14ac:dyDescent="0.2">
      <c r="B15" s="66">
        <v>2</v>
      </c>
      <c r="C15" s="67"/>
      <c r="D15" s="68"/>
      <c r="E15" s="68"/>
      <c r="F15" s="68"/>
      <c r="G15" s="68"/>
      <c r="H15" s="52"/>
      <c r="I15" s="69"/>
      <c r="J15" s="70"/>
      <c r="K15" s="69"/>
      <c r="L15" s="69"/>
      <c r="M15" s="70"/>
      <c r="N15" s="70"/>
      <c r="O15" s="68"/>
      <c r="P15" s="68"/>
      <c r="Q15" s="68"/>
      <c r="R15" s="52"/>
      <c r="S15" s="52"/>
      <c r="T15" s="52"/>
      <c r="U15" s="52"/>
      <c r="V15" s="52"/>
      <c r="W15" s="52" t="s">
        <v>34</v>
      </c>
      <c r="X15" s="52" t="s">
        <v>35</v>
      </c>
      <c r="Y15" s="52" t="s">
        <v>35</v>
      </c>
      <c r="Z15" s="52"/>
      <c r="AA15" s="52"/>
      <c r="AB15" s="52"/>
      <c r="AC15" s="52"/>
      <c r="AD15" s="71"/>
      <c r="AE15" s="72"/>
      <c r="AF15" s="72"/>
      <c r="AG15" s="72"/>
      <c r="AH15" s="68"/>
      <c r="AI15" s="52"/>
      <c r="AJ15" s="52">
        <v>0</v>
      </c>
      <c r="AK15" s="52">
        <v>0</v>
      </c>
      <c r="AL15" s="52">
        <v>0</v>
      </c>
      <c r="AM15" s="52">
        <v>0</v>
      </c>
      <c r="AN15" s="52">
        <v>8</v>
      </c>
      <c r="AO15" s="52">
        <v>8</v>
      </c>
      <c r="AP15" s="52">
        <v>8</v>
      </c>
      <c r="AQ15" s="52">
        <v>8</v>
      </c>
      <c r="AR15" s="52">
        <v>8</v>
      </c>
      <c r="AS15" s="52" t="s">
        <v>34</v>
      </c>
      <c r="AT15" s="52" t="s">
        <v>35</v>
      </c>
      <c r="AU15" s="54" t="s">
        <v>35</v>
      </c>
      <c r="AV15" s="56" t="s">
        <v>35</v>
      </c>
      <c r="AW15" s="56" t="s">
        <v>35</v>
      </c>
      <c r="AX15" s="56" t="s">
        <v>35</v>
      </c>
      <c r="AY15" s="56" t="s">
        <v>35</v>
      </c>
      <c r="AZ15" s="56" t="s">
        <v>35</v>
      </c>
      <c r="BA15" s="56" t="s">
        <v>35</v>
      </c>
      <c r="BB15" s="73" t="s">
        <v>35</v>
      </c>
      <c r="BC15" s="74" t="s">
        <v>37</v>
      </c>
      <c r="BD15" s="61">
        <v>30</v>
      </c>
      <c r="BE15" s="61">
        <v>4</v>
      </c>
      <c r="BF15" s="64">
        <v>5</v>
      </c>
      <c r="BG15" s="64"/>
      <c r="BH15" s="64">
        <v>2</v>
      </c>
      <c r="BI15" s="271"/>
      <c r="BJ15" s="277">
        <f>SUM(BD15:BI15)</f>
        <v>41</v>
      </c>
      <c r="BK15" s="274">
        <v>11</v>
      </c>
      <c r="BL15" s="65">
        <f>SUM(BD15:BK15)</f>
        <v>93</v>
      </c>
    </row>
    <row r="16" spans="1:68" ht="14.25" x14ac:dyDescent="0.2">
      <c r="B16" s="66">
        <v>3</v>
      </c>
      <c r="C16" s="67"/>
      <c r="D16" s="68"/>
      <c r="E16" s="68"/>
      <c r="F16" s="68"/>
      <c r="G16" s="68"/>
      <c r="H16" s="52"/>
      <c r="I16" s="69"/>
      <c r="J16" s="70"/>
      <c r="K16" s="69"/>
      <c r="L16" s="69"/>
      <c r="M16" s="70"/>
      <c r="N16" s="70"/>
      <c r="O16" s="68"/>
      <c r="P16" s="52"/>
      <c r="Q16" s="52"/>
      <c r="R16" s="52">
        <v>0</v>
      </c>
      <c r="S16" s="52">
        <v>0</v>
      </c>
      <c r="T16" s="52">
        <v>8</v>
      </c>
      <c r="U16" s="52">
        <v>8</v>
      </c>
      <c r="V16" s="52">
        <v>8</v>
      </c>
      <c r="W16" s="52" t="s">
        <v>34</v>
      </c>
      <c r="X16" s="52" t="s">
        <v>35</v>
      </c>
      <c r="Y16" s="52" t="s">
        <v>35</v>
      </c>
      <c r="Z16" s="52"/>
      <c r="AA16" s="52"/>
      <c r="AB16" s="52"/>
      <c r="AC16" s="52"/>
      <c r="AD16" s="72"/>
      <c r="AE16" s="72"/>
      <c r="AF16" s="72"/>
      <c r="AG16" s="72"/>
      <c r="AH16" s="68"/>
      <c r="AI16" s="52"/>
      <c r="AJ16"/>
      <c r="AK16" s="52"/>
      <c r="AL16" s="52">
        <v>0</v>
      </c>
      <c r="AM16" s="52">
        <v>0</v>
      </c>
      <c r="AN16" s="52">
        <v>0</v>
      </c>
      <c r="AO16" s="52">
        <v>8</v>
      </c>
      <c r="AP16" s="52">
        <v>8</v>
      </c>
      <c r="AQ16" s="52">
        <v>8</v>
      </c>
      <c r="AR16" s="52">
        <v>8</v>
      </c>
      <c r="AS16" s="52" t="s">
        <v>34</v>
      </c>
      <c r="AT16" s="52" t="s">
        <v>35</v>
      </c>
      <c r="AU16" s="52" t="s">
        <v>35</v>
      </c>
      <c r="AV16" s="56" t="s">
        <v>35</v>
      </c>
      <c r="AW16" s="56" t="s">
        <v>35</v>
      </c>
      <c r="AX16" s="56" t="s">
        <v>35</v>
      </c>
      <c r="AY16" s="56" t="s">
        <v>35</v>
      </c>
      <c r="AZ16" s="56" t="s">
        <v>35</v>
      </c>
      <c r="BA16" s="56" t="s">
        <v>35</v>
      </c>
      <c r="BB16" s="73" t="s">
        <v>35</v>
      </c>
      <c r="BC16" s="75" t="s">
        <v>38</v>
      </c>
      <c r="BD16" s="61">
        <v>27</v>
      </c>
      <c r="BE16" s="61">
        <v>5</v>
      </c>
      <c r="BF16" s="64">
        <v>7</v>
      </c>
      <c r="BG16" s="64"/>
      <c r="BH16" s="64">
        <v>2</v>
      </c>
      <c r="BI16" s="271"/>
      <c r="BJ16" s="277">
        <f>SUM(BD16:BI16)</f>
        <v>41</v>
      </c>
      <c r="BK16" s="274">
        <v>11</v>
      </c>
      <c r="BL16" s="65">
        <f>SUM(BD16:BK16)</f>
        <v>93</v>
      </c>
    </row>
    <row r="17" spans="2:64" ht="15" thickBot="1" x14ac:dyDescent="0.25">
      <c r="B17" s="66">
        <v>4</v>
      </c>
      <c r="C17" s="76"/>
      <c r="D17" s="68"/>
      <c r="E17" s="68"/>
      <c r="F17" s="68"/>
      <c r="G17" s="77"/>
      <c r="H17" s="77"/>
      <c r="I17" s="78"/>
      <c r="J17" s="70"/>
      <c r="K17" s="78"/>
      <c r="L17" s="78"/>
      <c r="M17" s="77"/>
      <c r="N17" s="77"/>
      <c r="O17" s="78"/>
      <c r="P17" s="78"/>
      <c r="Q17" s="78"/>
      <c r="R17" s="78"/>
      <c r="S17"/>
      <c r="T17" s="79"/>
      <c r="U17" s="79"/>
      <c r="V17" s="79"/>
      <c r="W17" s="79"/>
      <c r="X17" s="79"/>
      <c r="Y17" s="79"/>
      <c r="Z17" s="79"/>
      <c r="AA17" s="79"/>
      <c r="AB17" s="79"/>
      <c r="AC17" s="52">
        <v>0</v>
      </c>
      <c r="AD17" s="52">
        <v>0</v>
      </c>
      <c r="AE17" s="52">
        <v>8</v>
      </c>
      <c r="AF17" s="52">
        <v>8</v>
      </c>
      <c r="AG17" s="52">
        <v>8</v>
      </c>
      <c r="AH17" s="52" t="s">
        <v>34</v>
      </c>
      <c r="AI17" s="53" t="s">
        <v>35</v>
      </c>
      <c r="AJ17" s="80" t="s">
        <v>39</v>
      </c>
      <c r="AK17" s="80" t="s">
        <v>39</v>
      </c>
      <c r="AL17" s="80" t="s">
        <v>39</v>
      </c>
      <c r="AM17" s="80" t="s">
        <v>39</v>
      </c>
      <c r="AN17" s="81" t="s">
        <v>40</v>
      </c>
      <c r="AO17" s="81" t="s">
        <v>40</v>
      </c>
      <c r="AP17" s="81" t="s">
        <v>40</v>
      </c>
      <c r="AQ17" s="81" t="s">
        <v>40</v>
      </c>
      <c r="AR17" s="81" t="s">
        <v>40</v>
      </c>
      <c r="AS17" s="81" t="s">
        <v>40</v>
      </c>
      <c r="AT17" s="80" t="s">
        <v>41</v>
      </c>
      <c r="AU17" s="80" t="s">
        <v>41</v>
      </c>
      <c r="AV17" s="80" t="s">
        <v>41</v>
      </c>
      <c r="AW17" s="80" t="s">
        <v>41</v>
      </c>
      <c r="AX17" s="80" t="s">
        <v>41</v>
      </c>
      <c r="AY17" s="80" t="s">
        <v>41</v>
      </c>
      <c r="AZ17" s="80" t="s">
        <v>41</v>
      </c>
      <c r="BA17" s="80" t="s">
        <v>41</v>
      </c>
      <c r="BB17" s="82" t="s">
        <v>41</v>
      </c>
      <c r="BC17" s="83" t="s">
        <v>42</v>
      </c>
      <c r="BD17" s="84">
        <v>26</v>
      </c>
      <c r="BE17" s="84">
        <v>2</v>
      </c>
      <c r="BF17" s="85">
        <v>3</v>
      </c>
      <c r="BG17" s="85">
        <v>4</v>
      </c>
      <c r="BH17" s="85">
        <v>1</v>
      </c>
      <c r="BI17" s="272">
        <v>6</v>
      </c>
      <c r="BJ17" s="280">
        <f>SUM(BD17:BI17)</f>
        <v>42</v>
      </c>
      <c r="BK17" s="275">
        <v>1</v>
      </c>
      <c r="BL17" s="65">
        <f>SUM(BD17:BK17)</f>
        <v>85</v>
      </c>
    </row>
    <row r="18" spans="2:64" ht="13.5" thickBot="1" x14ac:dyDescent="0.25">
      <c r="B18" s="86"/>
      <c r="C18" s="87"/>
      <c r="D18" s="87"/>
      <c r="E18" s="87"/>
      <c r="F18" s="87"/>
      <c r="G18" s="88"/>
      <c r="H18" s="88"/>
      <c r="I18" s="88"/>
      <c r="J18" s="87"/>
      <c r="K18" s="88"/>
      <c r="L18" s="88"/>
      <c r="M18" s="88"/>
      <c r="N18" s="88"/>
      <c r="O18" s="89"/>
      <c r="P18" s="88"/>
      <c r="Q18" s="87"/>
      <c r="R18" s="87"/>
      <c r="S18" s="87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91"/>
      <c r="AH18" s="91"/>
      <c r="AI18" s="91"/>
      <c r="AJ18" s="89"/>
      <c r="AK18" s="89"/>
      <c r="AL18" s="89"/>
      <c r="AM18" s="89"/>
      <c r="AN18" s="89"/>
      <c r="AO18" s="89"/>
      <c r="AP18" s="89"/>
      <c r="AQ18" s="89"/>
      <c r="AR18" s="92"/>
      <c r="AS18" s="93"/>
      <c r="AT18" s="93"/>
      <c r="AU18" s="93"/>
      <c r="AV18" s="93"/>
      <c r="AW18" s="93"/>
      <c r="AX18" s="93"/>
      <c r="AY18" s="93"/>
      <c r="AZ18" s="93"/>
      <c r="BA18" s="93" t="s">
        <v>43</v>
      </c>
      <c r="BB18" s="93"/>
      <c r="BC18" s="93"/>
      <c r="BD18" s="94">
        <f>SUM(BD14:BD17)</f>
        <v>122</v>
      </c>
      <c r="BE18" s="94">
        <f t="shared" ref="BE18:BK18" si="0">SUM(BE14:BE17)</f>
        <v>11</v>
      </c>
      <c r="BF18" s="94">
        <f t="shared" si="0"/>
        <v>15</v>
      </c>
      <c r="BG18" s="94">
        <f t="shared" si="0"/>
        <v>4</v>
      </c>
      <c r="BH18" s="94">
        <f t="shared" si="0"/>
        <v>7</v>
      </c>
      <c r="BI18" s="94">
        <f t="shared" si="0"/>
        <v>6</v>
      </c>
      <c r="BJ18" s="276">
        <f>SUM(BJ14:BJ17)</f>
        <v>165</v>
      </c>
      <c r="BK18" s="94">
        <f t="shared" si="0"/>
        <v>34</v>
      </c>
      <c r="BL18" s="95">
        <f>SUM(BL14:BL17)</f>
        <v>364</v>
      </c>
    </row>
    <row r="28" spans="2:64" x14ac:dyDescent="0.2">
      <c r="BC28" s="1" t="s">
        <v>235</v>
      </c>
    </row>
  </sheetData>
  <sheetProtection selectLockedCells="1" selectUnlockedCells="1"/>
  <mergeCells count="19">
    <mergeCell ref="B7:AS7"/>
    <mergeCell ref="B8:AS8"/>
    <mergeCell ref="B10:B13"/>
    <mergeCell ref="C10:G10"/>
    <mergeCell ref="H10:K10"/>
    <mergeCell ref="L10:O10"/>
    <mergeCell ref="P10:T10"/>
    <mergeCell ref="U10:X10"/>
    <mergeCell ref="Y10:AB10"/>
    <mergeCell ref="BC10:BC13"/>
    <mergeCell ref="BF10:BG10"/>
    <mergeCell ref="BH5:BL5"/>
    <mergeCell ref="AC10:AG10"/>
    <mergeCell ref="AH10:AK10"/>
    <mergeCell ref="AL10:AO10"/>
    <mergeCell ref="AP10:AS10"/>
    <mergeCell ref="AT10:AW10"/>
    <mergeCell ref="AX10:BB10"/>
    <mergeCell ref="BC5:BD5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0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U94"/>
  <sheetViews>
    <sheetView topLeftCell="A4" workbookViewId="0">
      <pane ySplit="5" topLeftCell="A9" activePane="bottomLeft" state="frozen"/>
      <selection activeCell="A4" sqref="A4"/>
      <selection pane="bottomLeft" activeCell="H23" sqref="H23"/>
    </sheetView>
  </sheetViews>
  <sheetFormatPr defaultColWidth="7.75" defaultRowHeight="11.25" x14ac:dyDescent="0.2"/>
  <cols>
    <col min="1" max="1" width="8.75" style="96" customWidth="1"/>
    <col min="2" max="2" width="51.125" style="96" customWidth="1"/>
    <col min="3" max="3" width="15.25" style="96" customWidth="1"/>
    <col min="4" max="6" width="6.375" style="96" customWidth="1"/>
    <col min="7" max="7" width="6.5" style="96" customWidth="1"/>
    <col min="8" max="8" width="8.75" style="96" customWidth="1"/>
    <col min="9" max="9" width="6.625" style="96" customWidth="1"/>
    <col min="10" max="11" width="4.625" style="96" customWidth="1"/>
    <col min="12" max="14" width="4.625" style="97" customWidth="1"/>
    <col min="15" max="15" width="5.125" style="97" customWidth="1"/>
    <col min="16" max="16" width="4.875" style="97" customWidth="1"/>
    <col min="17" max="17" width="4.625" style="97" customWidth="1"/>
    <col min="18" max="18" width="4.5" style="96" customWidth="1"/>
    <col min="19" max="19" width="6.125" style="96" customWidth="1"/>
    <col min="20" max="16384" width="7.75" style="96"/>
  </cols>
  <sheetData>
    <row r="1" spans="1:255" ht="27.75" customHeight="1" x14ac:dyDescent="0.2">
      <c r="A1" s="98"/>
      <c r="B1" s="339" t="s">
        <v>44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4.25" customHeight="1" x14ac:dyDescent="0.2">
      <c r="A2" s="340"/>
      <c r="B2" s="341"/>
      <c r="C2" s="333" t="s">
        <v>45</v>
      </c>
      <c r="D2" s="342" t="s">
        <v>46</v>
      </c>
      <c r="E2" s="342"/>
      <c r="F2" s="342"/>
      <c r="G2" s="342"/>
      <c r="H2" s="342"/>
      <c r="I2" s="342"/>
      <c r="J2" s="343" t="s">
        <v>47</v>
      </c>
      <c r="K2" s="343"/>
      <c r="L2" s="343"/>
      <c r="M2" s="343"/>
      <c r="N2" s="343"/>
      <c r="O2" s="343"/>
      <c r="P2" s="343"/>
      <c r="Q2" s="34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 x14ac:dyDescent="0.2">
      <c r="A3" s="340"/>
      <c r="B3" s="341"/>
      <c r="C3" s="333"/>
      <c r="D3" s="333" t="s">
        <v>48</v>
      </c>
      <c r="E3" s="333" t="s">
        <v>49</v>
      </c>
      <c r="F3" s="344" t="s">
        <v>50</v>
      </c>
      <c r="G3" s="344"/>
      <c r="H3" s="344"/>
      <c r="I3" s="344"/>
      <c r="J3" s="345" t="s">
        <v>51</v>
      </c>
      <c r="K3" s="345"/>
      <c r="L3" s="345"/>
      <c r="M3" s="345"/>
      <c r="N3" s="345"/>
      <c r="O3" s="345"/>
      <c r="P3" s="345"/>
      <c r="Q3" s="345"/>
      <c r="R3"/>
      <c r="S3" s="9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 x14ac:dyDescent="0.2">
      <c r="A4" s="100"/>
      <c r="B4" s="101" t="s">
        <v>52</v>
      </c>
      <c r="C4" s="333"/>
      <c r="D4" s="333"/>
      <c r="E4" s="333"/>
      <c r="F4" s="333" t="s">
        <v>53</v>
      </c>
      <c r="G4" s="334" t="s">
        <v>54</v>
      </c>
      <c r="H4" s="334"/>
      <c r="I4" s="334"/>
      <c r="J4" s="335" t="s">
        <v>55</v>
      </c>
      <c r="K4" s="335"/>
      <c r="L4" s="337" t="s">
        <v>56</v>
      </c>
      <c r="M4" s="337"/>
      <c r="N4" s="337" t="s">
        <v>57</v>
      </c>
      <c r="O4" s="337"/>
      <c r="P4" s="337" t="s">
        <v>58</v>
      </c>
      <c r="Q4" s="337"/>
      <c r="R4"/>
      <c r="S4" s="9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 x14ac:dyDescent="0.2">
      <c r="A5" s="104"/>
      <c r="B5" s="101" t="s">
        <v>59</v>
      </c>
      <c r="C5" s="333"/>
      <c r="D5" s="333"/>
      <c r="E5" s="333"/>
      <c r="F5" s="333"/>
      <c r="G5" s="338" t="s">
        <v>60</v>
      </c>
      <c r="H5" s="333" t="s">
        <v>61</v>
      </c>
      <c r="I5" s="333" t="s">
        <v>62</v>
      </c>
      <c r="J5" s="105">
        <v>1</v>
      </c>
      <c r="K5" s="105">
        <v>2</v>
      </c>
      <c r="L5" s="106">
        <v>3</v>
      </c>
      <c r="M5" s="106">
        <v>4</v>
      </c>
      <c r="N5" s="106">
        <v>5</v>
      </c>
      <c r="O5" s="106">
        <v>6</v>
      </c>
      <c r="P5" s="106">
        <v>7</v>
      </c>
      <c r="Q5" s="106">
        <v>8</v>
      </c>
      <c r="R5"/>
      <c r="S5" s="9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x14ac:dyDescent="0.2">
      <c r="A6" s="107" t="s">
        <v>63</v>
      </c>
      <c r="B6" s="101" t="s">
        <v>64</v>
      </c>
      <c r="C6" s="333"/>
      <c r="D6" s="333"/>
      <c r="E6" s="333"/>
      <c r="F6" s="333"/>
      <c r="G6" s="338"/>
      <c r="H6" s="333"/>
      <c r="I6" s="333"/>
      <c r="J6" s="108" t="s">
        <v>65</v>
      </c>
      <c r="K6" s="108" t="s">
        <v>65</v>
      </c>
      <c r="L6" s="109" t="s">
        <v>65</v>
      </c>
      <c r="M6" s="109" t="s">
        <v>65</v>
      </c>
      <c r="N6" s="109" t="s">
        <v>65</v>
      </c>
      <c r="O6" s="109" t="s">
        <v>65</v>
      </c>
      <c r="P6" s="109" t="s">
        <v>65</v>
      </c>
      <c r="Q6" s="109" t="s">
        <v>65</v>
      </c>
      <c r="R6"/>
      <c r="S6" s="9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4.25" x14ac:dyDescent="0.2">
      <c r="A7" s="107"/>
      <c r="B7" s="110"/>
      <c r="C7" s="333"/>
      <c r="D7" s="333"/>
      <c r="E7" s="333"/>
      <c r="F7" s="333"/>
      <c r="G7" s="338"/>
      <c r="H7" s="333"/>
      <c r="I7" s="333"/>
      <c r="J7" s="102">
        <v>20</v>
      </c>
      <c r="K7" s="102">
        <v>19</v>
      </c>
      <c r="L7" s="103">
        <v>20</v>
      </c>
      <c r="M7" s="103">
        <v>10</v>
      </c>
      <c r="N7" s="103">
        <v>15</v>
      </c>
      <c r="O7" s="103">
        <v>12</v>
      </c>
      <c r="P7" s="103">
        <v>26</v>
      </c>
      <c r="Q7" s="103"/>
      <c r="R7"/>
      <c r="S7" s="9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55.5" customHeight="1" x14ac:dyDescent="0.2">
      <c r="A8" s="107"/>
      <c r="B8" s="110"/>
      <c r="C8" s="333"/>
      <c r="D8" s="333"/>
      <c r="E8" s="333"/>
      <c r="F8" s="333"/>
      <c r="G8" s="338"/>
      <c r="H8" s="333"/>
      <c r="I8" s="333"/>
      <c r="J8" s="102" t="s">
        <v>66</v>
      </c>
      <c r="K8" s="102" t="s">
        <v>66</v>
      </c>
      <c r="L8" s="111" t="s">
        <v>66</v>
      </c>
      <c r="M8" s="103" t="s">
        <v>66</v>
      </c>
      <c r="N8" s="103" t="s">
        <v>66</v>
      </c>
      <c r="O8" s="111" t="s">
        <v>66</v>
      </c>
      <c r="P8" s="112" t="s">
        <v>66</v>
      </c>
      <c r="Q8" s="112" t="s">
        <v>66</v>
      </c>
      <c r="R8"/>
      <c r="S8" s="9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x14ac:dyDescent="0.2">
      <c r="A9" s="113">
        <v>1</v>
      </c>
      <c r="B9" s="113">
        <v>2</v>
      </c>
      <c r="C9" s="113">
        <v>3</v>
      </c>
      <c r="D9" s="113">
        <v>4</v>
      </c>
      <c r="E9" s="113">
        <v>6</v>
      </c>
      <c r="F9" s="113">
        <v>7</v>
      </c>
      <c r="G9" s="113">
        <v>8</v>
      </c>
      <c r="H9" s="113">
        <v>9</v>
      </c>
      <c r="I9" s="113">
        <v>10</v>
      </c>
      <c r="J9" s="113">
        <v>11</v>
      </c>
      <c r="K9" s="114">
        <v>12</v>
      </c>
      <c r="L9" s="114">
        <v>13</v>
      </c>
      <c r="M9" s="114">
        <v>14</v>
      </c>
      <c r="N9" s="114">
        <v>15</v>
      </c>
      <c r="O9" s="114">
        <v>16</v>
      </c>
      <c r="P9" s="114">
        <v>17</v>
      </c>
      <c r="Q9" s="114">
        <v>18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x14ac:dyDescent="0.2">
      <c r="A10" s="244" t="s">
        <v>67</v>
      </c>
      <c r="B10" s="245" t="s">
        <v>68</v>
      </c>
      <c r="C10" s="115" t="s">
        <v>191</v>
      </c>
      <c r="D10" s="132">
        <f t="shared" ref="D10:I10" si="0">D11+D14+D21+D23</f>
        <v>2106</v>
      </c>
      <c r="E10" s="132">
        <f t="shared" si="0"/>
        <v>702</v>
      </c>
      <c r="F10" s="132">
        <f t="shared" si="0"/>
        <v>1404</v>
      </c>
      <c r="G10" s="132">
        <f t="shared" si="0"/>
        <v>638</v>
      </c>
      <c r="H10" s="132">
        <f t="shared" si="0"/>
        <v>766</v>
      </c>
      <c r="I10" s="132">
        <f t="shared" si="0"/>
        <v>0</v>
      </c>
      <c r="J10" s="122"/>
      <c r="K10" s="122"/>
      <c r="L10" s="298"/>
      <c r="M10" s="298"/>
      <c r="N10" s="246"/>
      <c r="O10" s="246"/>
      <c r="P10" s="116"/>
      <c r="Q10" s="11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x14ac:dyDescent="0.2">
      <c r="A11" s="247"/>
      <c r="B11" s="117" t="s">
        <v>69</v>
      </c>
      <c r="C11" s="248" t="s">
        <v>270</v>
      </c>
      <c r="D11" s="132">
        <f>SUM(D12:D13)</f>
        <v>420</v>
      </c>
      <c r="E11" s="132">
        <f>SUM(E12:E13)</f>
        <v>127</v>
      </c>
      <c r="F11" s="132">
        <f>SUM(F12:F13)</f>
        <v>293</v>
      </c>
      <c r="G11" s="132">
        <f>SUM(G12:G13)</f>
        <v>107</v>
      </c>
      <c r="H11" s="132">
        <f>SUM(H12:H13)</f>
        <v>186</v>
      </c>
      <c r="I11" s="132">
        <f>SUM(I12:I22)</f>
        <v>0</v>
      </c>
      <c r="J11" s="122"/>
      <c r="K11" s="122"/>
      <c r="L11" s="298"/>
      <c r="M11" s="298"/>
      <c r="N11" s="246"/>
      <c r="O11" s="246"/>
      <c r="P11" s="118"/>
      <c r="Q11" s="11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x14ac:dyDescent="0.2">
      <c r="A12" s="249" t="s">
        <v>70</v>
      </c>
      <c r="B12" s="119" t="s">
        <v>75</v>
      </c>
      <c r="C12" s="120" t="s">
        <v>72</v>
      </c>
      <c r="D12" s="153">
        <f t="shared" ref="D12:D27" si="1">E12+F12</f>
        <v>190</v>
      </c>
      <c r="E12" s="153">
        <v>53</v>
      </c>
      <c r="F12" s="127">
        <f>SUM(J12:O12)</f>
        <v>137</v>
      </c>
      <c r="G12" s="127">
        <f t="shared" ref="G12:G20" si="2">F12-H12-I12</f>
        <v>51</v>
      </c>
      <c r="H12" s="127">
        <v>86</v>
      </c>
      <c r="I12" s="127">
        <v>0</v>
      </c>
      <c r="J12" s="122">
        <v>80</v>
      </c>
      <c r="K12" s="122">
        <v>57</v>
      </c>
      <c r="L12" s="298"/>
      <c r="M12" s="298"/>
      <c r="N12" s="246"/>
      <c r="O12" s="246"/>
      <c r="P12" s="118"/>
      <c r="Q12" s="11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x14ac:dyDescent="0.2">
      <c r="A13" s="249" t="s">
        <v>74</v>
      </c>
      <c r="B13" s="119" t="s">
        <v>71</v>
      </c>
      <c r="C13" s="120" t="s">
        <v>72</v>
      </c>
      <c r="D13" s="153">
        <f t="shared" si="1"/>
        <v>230</v>
      </c>
      <c r="E13" s="153">
        <v>74</v>
      </c>
      <c r="F13" s="127">
        <f>SUM(J13:O13)</f>
        <v>156</v>
      </c>
      <c r="G13" s="127">
        <f t="shared" si="2"/>
        <v>56</v>
      </c>
      <c r="H13" s="116">
        <v>100</v>
      </c>
      <c r="I13" s="127">
        <v>0</v>
      </c>
      <c r="J13" s="122">
        <v>80</v>
      </c>
      <c r="K13" s="122">
        <v>76</v>
      </c>
      <c r="L13" s="298"/>
      <c r="M13" s="298"/>
      <c r="N13" s="246"/>
      <c r="O13" s="246"/>
      <c r="P13" s="118"/>
      <c r="Q13" s="11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x14ac:dyDescent="0.2">
      <c r="A14" s="249"/>
      <c r="B14" s="250" t="s">
        <v>73</v>
      </c>
      <c r="C14" s="115" t="s">
        <v>269</v>
      </c>
      <c r="D14" s="132">
        <f t="shared" si="1"/>
        <v>916</v>
      </c>
      <c r="E14" s="132">
        <f>SUM(E15:E20)</f>
        <v>329</v>
      </c>
      <c r="F14" s="132">
        <f>SUM(F15:F20)</f>
        <v>587</v>
      </c>
      <c r="G14" s="132">
        <f>SUM(G15:G20)</f>
        <v>213</v>
      </c>
      <c r="H14" s="132">
        <f>SUM(H15:H20)</f>
        <v>374</v>
      </c>
      <c r="I14" s="311">
        <v>0</v>
      </c>
      <c r="J14" s="122"/>
      <c r="K14" s="122"/>
      <c r="L14" s="298"/>
      <c r="M14" s="298"/>
      <c r="N14" s="246"/>
      <c r="O14" s="246"/>
      <c r="P14" s="118"/>
      <c r="Q14" s="11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x14ac:dyDescent="0.2">
      <c r="A15" s="249" t="s">
        <v>76</v>
      </c>
      <c r="B15" s="119" t="s">
        <v>77</v>
      </c>
      <c r="C15" s="120" t="s">
        <v>86</v>
      </c>
      <c r="D15" s="153">
        <f t="shared" si="1"/>
        <v>150</v>
      </c>
      <c r="E15" s="153">
        <v>50</v>
      </c>
      <c r="F15" s="127">
        <f t="shared" ref="F15:F20" si="3">SUM(J15:O15)</f>
        <v>100</v>
      </c>
      <c r="G15" s="127">
        <f t="shared" si="2"/>
        <v>66</v>
      </c>
      <c r="H15" s="116">
        <v>34</v>
      </c>
      <c r="I15" s="127">
        <v>0</v>
      </c>
      <c r="J15" s="122">
        <v>100</v>
      </c>
      <c r="K15" s="122"/>
      <c r="L15" s="298"/>
      <c r="M15" s="298"/>
      <c r="N15" s="246"/>
      <c r="O15" s="246"/>
      <c r="P15" s="118"/>
      <c r="Q15" s="11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x14ac:dyDescent="0.2">
      <c r="A16" s="249" t="s">
        <v>78</v>
      </c>
      <c r="B16" s="119" t="s">
        <v>79</v>
      </c>
      <c r="C16" s="120" t="s">
        <v>120</v>
      </c>
      <c r="D16" s="153">
        <f t="shared" si="1"/>
        <v>170</v>
      </c>
      <c r="E16" s="153">
        <v>53</v>
      </c>
      <c r="F16" s="127">
        <f t="shared" si="3"/>
        <v>117</v>
      </c>
      <c r="G16" s="127">
        <f t="shared" si="2"/>
        <v>0</v>
      </c>
      <c r="H16" s="127">
        <v>117</v>
      </c>
      <c r="I16" s="127">
        <v>0</v>
      </c>
      <c r="J16" s="124">
        <v>60</v>
      </c>
      <c r="K16" s="124">
        <v>57</v>
      </c>
      <c r="L16" s="298"/>
      <c r="M16" s="298"/>
      <c r="N16" s="251"/>
      <c r="O16" s="251"/>
      <c r="P16" s="118"/>
      <c r="Q16" s="1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x14ac:dyDescent="0.2">
      <c r="A17" s="249" t="s">
        <v>80</v>
      </c>
      <c r="B17" s="119" t="s">
        <v>81</v>
      </c>
      <c r="C17" s="120" t="s">
        <v>120</v>
      </c>
      <c r="D17" s="153">
        <f t="shared" si="1"/>
        <v>170</v>
      </c>
      <c r="E17" s="153">
        <v>53</v>
      </c>
      <c r="F17" s="127">
        <f t="shared" si="3"/>
        <v>117</v>
      </c>
      <c r="G17" s="127">
        <f t="shared" si="2"/>
        <v>77</v>
      </c>
      <c r="H17" s="127">
        <v>40</v>
      </c>
      <c r="I17" s="127">
        <v>0</v>
      </c>
      <c r="J17" s="122">
        <v>60</v>
      </c>
      <c r="K17" s="122">
        <v>57</v>
      </c>
      <c r="L17" s="298"/>
      <c r="M17" s="298"/>
      <c r="N17" s="251"/>
      <c r="O17" s="252"/>
      <c r="P17" s="118"/>
      <c r="Q17" s="11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x14ac:dyDescent="0.2">
      <c r="A18" s="249" t="s">
        <v>82</v>
      </c>
      <c r="B18" s="119" t="s">
        <v>83</v>
      </c>
      <c r="C18" s="120" t="s">
        <v>192</v>
      </c>
      <c r="D18" s="153">
        <f t="shared" si="1"/>
        <v>234</v>
      </c>
      <c r="E18" s="153">
        <v>117</v>
      </c>
      <c r="F18" s="127">
        <f t="shared" si="3"/>
        <v>117</v>
      </c>
      <c r="G18" s="127">
        <f t="shared" si="2"/>
        <v>4</v>
      </c>
      <c r="H18" s="116">
        <v>113</v>
      </c>
      <c r="I18" s="127">
        <v>0</v>
      </c>
      <c r="J18" s="122">
        <v>60</v>
      </c>
      <c r="K18" s="122">
        <v>57</v>
      </c>
      <c r="L18" s="298"/>
      <c r="M18" s="298"/>
      <c r="N18" s="251"/>
      <c r="O18" s="252"/>
      <c r="P18" s="118"/>
      <c r="Q18" s="11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x14ac:dyDescent="0.2">
      <c r="A19" s="249" t="s">
        <v>84</v>
      </c>
      <c r="B19" s="119" t="s">
        <v>85</v>
      </c>
      <c r="C19" s="120" t="s">
        <v>120</v>
      </c>
      <c r="D19" s="153">
        <f t="shared" si="1"/>
        <v>102</v>
      </c>
      <c r="E19" s="153">
        <v>26</v>
      </c>
      <c r="F19" s="127">
        <f t="shared" si="3"/>
        <v>76</v>
      </c>
      <c r="G19" s="127">
        <f t="shared" si="2"/>
        <v>36</v>
      </c>
      <c r="H19" s="127">
        <v>40</v>
      </c>
      <c r="I19" s="127">
        <v>0</v>
      </c>
      <c r="J19" s="122"/>
      <c r="K19" s="122">
        <v>76</v>
      </c>
      <c r="L19" s="298"/>
      <c r="M19" s="298"/>
      <c r="N19" s="251"/>
      <c r="O19" s="252"/>
      <c r="P19" s="118"/>
      <c r="Q19" s="11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x14ac:dyDescent="0.2">
      <c r="A20" s="249" t="s">
        <v>87</v>
      </c>
      <c r="B20" s="253" t="s">
        <v>94</v>
      </c>
      <c r="C20" s="120" t="s">
        <v>86</v>
      </c>
      <c r="D20" s="153">
        <f t="shared" si="1"/>
        <v>90</v>
      </c>
      <c r="E20" s="153">
        <v>30</v>
      </c>
      <c r="F20" s="127">
        <f t="shared" si="3"/>
        <v>60</v>
      </c>
      <c r="G20" s="127">
        <f t="shared" si="2"/>
        <v>30</v>
      </c>
      <c r="H20" s="127">
        <v>30</v>
      </c>
      <c r="I20" s="127">
        <v>0</v>
      </c>
      <c r="J20" s="122">
        <v>60</v>
      </c>
      <c r="K20" s="122"/>
      <c r="L20" s="298"/>
      <c r="M20" s="298"/>
      <c r="N20" s="251"/>
      <c r="O20" s="252"/>
      <c r="P20" s="118"/>
      <c r="Q20" s="11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5.5" x14ac:dyDescent="0.2">
      <c r="A21" s="249"/>
      <c r="B21" s="125" t="s">
        <v>193</v>
      </c>
      <c r="C21" s="248" t="s">
        <v>194</v>
      </c>
      <c r="D21" s="132">
        <f t="shared" si="1"/>
        <v>230</v>
      </c>
      <c r="E21" s="132">
        <f>SUM(E22:E22)</f>
        <v>74</v>
      </c>
      <c r="F21" s="254">
        <f>SUM(F22:F22)</f>
        <v>156</v>
      </c>
      <c r="G21" s="254">
        <f>SUM(G22:G22)</f>
        <v>80</v>
      </c>
      <c r="H21" s="254">
        <f>SUM(H22:H22)</f>
        <v>76</v>
      </c>
      <c r="I21" s="254">
        <f>SUM(I22:I22)</f>
        <v>0</v>
      </c>
      <c r="J21" s="255"/>
      <c r="K21" s="255"/>
      <c r="L21" s="298"/>
      <c r="M21" s="298"/>
      <c r="N21" s="251"/>
      <c r="O21" s="252"/>
      <c r="P21" s="118"/>
      <c r="Q21" s="11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x14ac:dyDescent="0.2">
      <c r="A22" s="249" t="s">
        <v>89</v>
      </c>
      <c r="B22" s="119" t="s">
        <v>88</v>
      </c>
      <c r="C22" s="120" t="s">
        <v>72</v>
      </c>
      <c r="D22" s="153">
        <f t="shared" si="1"/>
        <v>230</v>
      </c>
      <c r="E22" s="153">
        <v>74</v>
      </c>
      <c r="F22" s="127">
        <f>SUM(J22:O22)</f>
        <v>156</v>
      </c>
      <c r="G22" s="127">
        <v>80</v>
      </c>
      <c r="H22" s="116">
        <v>76</v>
      </c>
      <c r="I22" s="127">
        <v>0</v>
      </c>
      <c r="J22" s="122">
        <v>80</v>
      </c>
      <c r="K22" s="122">
        <v>76</v>
      </c>
      <c r="L22" s="298"/>
      <c r="M22" s="298"/>
      <c r="N22" s="251"/>
      <c r="O22" s="252"/>
      <c r="P22" s="118"/>
      <c r="Q22" s="116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5.5" x14ac:dyDescent="0.2">
      <c r="A23" s="247"/>
      <c r="B23" s="125" t="s">
        <v>195</v>
      </c>
      <c r="C23" s="248" t="s">
        <v>197</v>
      </c>
      <c r="D23" s="132">
        <f t="shared" si="1"/>
        <v>540</v>
      </c>
      <c r="E23" s="132">
        <f>SUM(E24:E26)</f>
        <v>172</v>
      </c>
      <c r="F23" s="132">
        <f>SUM(F24:F26)</f>
        <v>368</v>
      </c>
      <c r="G23" s="132">
        <f>SUM(G24:G26)</f>
        <v>238</v>
      </c>
      <c r="H23" s="132">
        <f>SUM(H24:H26)</f>
        <v>130</v>
      </c>
      <c r="I23" s="123">
        <v>0</v>
      </c>
      <c r="J23" s="122"/>
      <c r="K23" s="122"/>
      <c r="L23" s="298"/>
      <c r="M23" s="298"/>
      <c r="N23" s="251"/>
      <c r="O23" s="252"/>
      <c r="P23" s="118"/>
      <c r="Q23" s="11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x14ac:dyDescent="0.2">
      <c r="A24" s="249" t="s">
        <v>90</v>
      </c>
      <c r="B24" s="256" t="s">
        <v>196</v>
      </c>
      <c r="C24" s="257" t="s">
        <v>86</v>
      </c>
      <c r="D24" s="153">
        <f t="shared" si="1"/>
        <v>140</v>
      </c>
      <c r="E24" s="153">
        <v>45</v>
      </c>
      <c r="F24" s="123">
        <f>SUM(J24:O24)</f>
        <v>95</v>
      </c>
      <c r="G24" s="258">
        <f>F24-H24-I24</f>
        <v>45</v>
      </c>
      <c r="H24" s="127">
        <v>50</v>
      </c>
      <c r="I24" s="123">
        <v>0</v>
      </c>
      <c r="J24" s="122"/>
      <c r="K24" s="122">
        <v>95</v>
      </c>
      <c r="L24" s="298"/>
      <c r="M24" s="298"/>
      <c r="N24" s="251"/>
      <c r="O24" s="252"/>
      <c r="P24" s="118"/>
      <c r="Q24" s="11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x14ac:dyDescent="0.2">
      <c r="A25" s="249" t="s">
        <v>91</v>
      </c>
      <c r="B25" s="259" t="s">
        <v>92</v>
      </c>
      <c r="C25" s="120" t="s">
        <v>120</v>
      </c>
      <c r="D25" s="153">
        <f t="shared" si="1"/>
        <v>170</v>
      </c>
      <c r="E25" s="153">
        <v>53</v>
      </c>
      <c r="F25" s="123">
        <f>SUM(J25:O25)</f>
        <v>117</v>
      </c>
      <c r="G25" s="258">
        <f>F25-H25-I25</f>
        <v>77</v>
      </c>
      <c r="H25" s="260">
        <v>40</v>
      </c>
      <c r="I25" s="123">
        <v>0</v>
      </c>
      <c r="J25" s="122">
        <v>60</v>
      </c>
      <c r="K25" s="122">
        <v>57</v>
      </c>
      <c r="L25" s="298"/>
      <c r="M25" s="298"/>
      <c r="N25" s="251"/>
      <c r="O25" s="252"/>
      <c r="P25" s="118"/>
      <c r="Q25" s="11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x14ac:dyDescent="0.2">
      <c r="A26" s="249"/>
      <c r="B26" s="261" t="s">
        <v>95</v>
      </c>
      <c r="C26" s="248" t="s">
        <v>197</v>
      </c>
      <c r="D26" s="132">
        <f t="shared" si="1"/>
        <v>230</v>
      </c>
      <c r="E26" s="132">
        <f>SUM(E27)</f>
        <v>74</v>
      </c>
      <c r="F26" s="132">
        <f>SUM(F27)</f>
        <v>156</v>
      </c>
      <c r="G26" s="132">
        <f>SUM(G27)</f>
        <v>116</v>
      </c>
      <c r="H26" s="132">
        <f>SUM(H27)</f>
        <v>40</v>
      </c>
      <c r="I26" s="123">
        <v>0</v>
      </c>
      <c r="J26" s="122"/>
      <c r="K26" s="122"/>
      <c r="L26" s="298"/>
      <c r="M26" s="298"/>
      <c r="N26" s="251"/>
      <c r="O26" s="252"/>
      <c r="P26" s="118"/>
      <c r="Q26" s="11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x14ac:dyDescent="0.2">
      <c r="A27" s="249" t="s">
        <v>93</v>
      </c>
      <c r="B27" s="259" t="s">
        <v>198</v>
      </c>
      <c r="C27" s="120" t="s">
        <v>121</v>
      </c>
      <c r="D27" s="153">
        <f t="shared" si="1"/>
        <v>230</v>
      </c>
      <c r="E27" s="153">
        <v>74</v>
      </c>
      <c r="F27" s="123">
        <f>SUM(J27:O27)</f>
        <v>156</v>
      </c>
      <c r="G27" s="137">
        <f>F27-H27-I27</f>
        <v>116</v>
      </c>
      <c r="H27" s="260">
        <v>40</v>
      </c>
      <c r="I27" s="123">
        <v>0</v>
      </c>
      <c r="J27" s="122">
        <v>80</v>
      </c>
      <c r="K27" s="122">
        <v>76</v>
      </c>
      <c r="L27" s="298"/>
      <c r="M27" s="298"/>
      <c r="N27" s="251"/>
      <c r="O27" s="252"/>
      <c r="P27" s="118"/>
      <c r="Q27" s="11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33" customFormat="1" ht="12.75" x14ac:dyDescent="0.2">
      <c r="A28" s="129" t="s">
        <v>96</v>
      </c>
      <c r="B28" s="129" t="s">
        <v>97</v>
      </c>
      <c r="C28" s="130" t="s">
        <v>278</v>
      </c>
      <c r="D28" s="131">
        <f t="shared" ref="D28:I28" si="4">SUM(D29:D33)+D34</f>
        <v>880</v>
      </c>
      <c r="E28" s="131">
        <f t="shared" si="4"/>
        <v>262</v>
      </c>
      <c r="F28" s="131">
        <f t="shared" si="4"/>
        <v>618</v>
      </c>
      <c r="G28" s="131">
        <f t="shared" si="4"/>
        <v>198</v>
      </c>
      <c r="H28" s="131">
        <f t="shared" si="4"/>
        <v>420</v>
      </c>
      <c r="I28" s="131">
        <f t="shared" si="4"/>
        <v>0</v>
      </c>
      <c r="J28" s="121"/>
      <c r="K28" s="121"/>
      <c r="L28" s="299"/>
      <c r="M28" s="299"/>
      <c r="N28" s="116"/>
      <c r="O28" s="118"/>
      <c r="P28" s="118"/>
      <c r="Q28" s="116"/>
    </row>
    <row r="29" spans="1:255" ht="14.25" x14ac:dyDescent="0.2">
      <c r="A29" s="134" t="s">
        <v>98</v>
      </c>
      <c r="B29" s="135" t="s">
        <v>99</v>
      </c>
      <c r="C29" s="136" t="s">
        <v>86</v>
      </c>
      <c r="D29" s="153">
        <f>E29+F29</f>
        <v>120</v>
      </c>
      <c r="E29" s="153">
        <v>42</v>
      </c>
      <c r="F29" s="123">
        <f>SUM(J29:P29)</f>
        <v>78</v>
      </c>
      <c r="G29" s="137">
        <f>F29-H29-I29</f>
        <v>38</v>
      </c>
      <c r="H29" s="260">
        <v>40</v>
      </c>
      <c r="I29" s="123">
        <v>0</v>
      </c>
      <c r="J29" s="121"/>
      <c r="K29" s="121"/>
      <c r="L29" s="299"/>
      <c r="M29" s="299"/>
      <c r="N29" s="116"/>
      <c r="O29" s="118"/>
      <c r="P29" s="118">
        <v>78</v>
      </c>
      <c r="Q29" s="11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x14ac:dyDescent="0.2">
      <c r="A30" s="135" t="s">
        <v>100</v>
      </c>
      <c r="B30" s="135" t="s">
        <v>81</v>
      </c>
      <c r="C30" s="136" t="s">
        <v>86</v>
      </c>
      <c r="D30" s="153">
        <f>E30+F30</f>
        <v>90</v>
      </c>
      <c r="E30" s="153">
        <v>30</v>
      </c>
      <c r="F30" s="123">
        <f>SUM(J30:P30)</f>
        <v>60</v>
      </c>
      <c r="G30" s="137">
        <f>F30-H30-I30</f>
        <v>30</v>
      </c>
      <c r="H30" s="260">
        <v>30</v>
      </c>
      <c r="I30" s="123">
        <v>0</v>
      </c>
      <c r="J30" s="121"/>
      <c r="K30" s="121"/>
      <c r="L30" s="300">
        <v>60</v>
      </c>
      <c r="M30" s="300"/>
      <c r="N30" s="118"/>
      <c r="O30" s="118"/>
      <c r="P30" s="118"/>
      <c r="Q30" s="11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x14ac:dyDescent="0.2">
      <c r="A31" s="135" t="s">
        <v>101</v>
      </c>
      <c r="B31" s="135" t="s">
        <v>199</v>
      </c>
      <c r="C31" s="136" t="s">
        <v>86</v>
      </c>
      <c r="D31" s="153">
        <f>E31+F31</f>
        <v>90</v>
      </c>
      <c r="E31" s="153">
        <v>30</v>
      </c>
      <c r="F31" s="123">
        <f>SUM(J31:P31)</f>
        <v>60</v>
      </c>
      <c r="G31" s="137">
        <f>F31-H31-I31</f>
        <v>30</v>
      </c>
      <c r="H31" s="260">
        <v>30</v>
      </c>
      <c r="I31" s="123">
        <v>0</v>
      </c>
      <c r="J31" s="121"/>
      <c r="K31" s="121"/>
      <c r="L31" s="300">
        <v>60</v>
      </c>
      <c r="M31" s="300"/>
      <c r="N31" s="118"/>
      <c r="O31" s="118"/>
      <c r="P31" s="118"/>
      <c r="Q31" s="11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x14ac:dyDescent="0.2">
      <c r="A32" s="135" t="s">
        <v>102</v>
      </c>
      <c r="B32" s="135" t="s">
        <v>103</v>
      </c>
      <c r="C32" s="136" t="s">
        <v>241</v>
      </c>
      <c r="D32" s="153">
        <f>E32+F32</f>
        <v>220</v>
      </c>
      <c r="E32" s="153">
        <v>54</v>
      </c>
      <c r="F32" s="123">
        <f>SUM(J32:P32)</f>
        <v>166</v>
      </c>
      <c r="G32" s="137">
        <f>F32-H32-I32</f>
        <v>0</v>
      </c>
      <c r="H32" s="260">
        <v>166</v>
      </c>
      <c r="I32" s="123">
        <v>0</v>
      </c>
      <c r="J32" s="121"/>
      <c r="K32" s="121"/>
      <c r="L32" s="300">
        <v>40</v>
      </c>
      <c r="M32" s="300">
        <v>20</v>
      </c>
      <c r="N32" s="118">
        <v>30</v>
      </c>
      <c r="O32" s="118">
        <v>24</v>
      </c>
      <c r="P32" s="118">
        <v>52</v>
      </c>
      <c r="Q32" s="11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x14ac:dyDescent="0.2">
      <c r="A33" s="135" t="s">
        <v>104</v>
      </c>
      <c r="B33" s="135" t="s">
        <v>83</v>
      </c>
      <c r="C33" s="136" t="s">
        <v>242</v>
      </c>
      <c r="D33" s="153">
        <f>E33+F33</f>
        <v>220</v>
      </c>
      <c r="E33" s="153">
        <v>54</v>
      </c>
      <c r="F33" s="123">
        <f>SUM(J33:P33)</f>
        <v>166</v>
      </c>
      <c r="G33" s="137">
        <f>F33-H33-I33</f>
        <v>62</v>
      </c>
      <c r="H33" s="260">
        <v>104</v>
      </c>
      <c r="I33" s="123">
        <v>0</v>
      </c>
      <c r="J33" s="121"/>
      <c r="K33" s="121"/>
      <c r="L33" s="299">
        <v>40</v>
      </c>
      <c r="M33" s="300">
        <v>20</v>
      </c>
      <c r="N33" s="118">
        <v>30</v>
      </c>
      <c r="O33" s="116">
        <v>24</v>
      </c>
      <c r="P33" s="118">
        <v>52</v>
      </c>
      <c r="Q33" s="116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x14ac:dyDescent="0.2">
      <c r="A34" s="135"/>
      <c r="B34" s="129" t="s">
        <v>95</v>
      </c>
      <c r="C34" s="130" t="s">
        <v>197</v>
      </c>
      <c r="D34" s="132">
        <f t="shared" ref="D34:I34" si="5">SUM(D35:D36)</f>
        <v>140</v>
      </c>
      <c r="E34" s="132">
        <f t="shared" si="5"/>
        <v>52</v>
      </c>
      <c r="F34" s="132">
        <f t="shared" si="5"/>
        <v>88</v>
      </c>
      <c r="G34" s="132">
        <f t="shared" si="5"/>
        <v>38</v>
      </c>
      <c r="H34" s="132">
        <f t="shared" si="5"/>
        <v>50</v>
      </c>
      <c r="I34" s="132">
        <f t="shared" si="5"/>
        <v>0</v>
      </c>
      <c r="J34" s="121"/>
      <c r="K34" s="121"/>
      <c r="L34" s="301"/>
      <c r="M34" s="302"/>
      <c r="N34" s="263"/>
      <c r="O34" s="128"/>
      <c r="P34" s="263"/>
      <c r="Q34" s="12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x14ac:dyDescent="0.2">
      <c r="A35" s="135" t="s">
        <v>105</v>
      </c>
      <c r="B35" s="135" t="s">
        <v>230</v>
      </c>
      <c r="C35" s="287" t="s">
        <v>86</v>
      </c>
      <c r="D35" s="153">
        <f>E35+F35</f>
        <v>80</v>
      </c>
      <c r="E35" s="286">
        <v>32</v>
      </c>
      <c r="F35" s="123">
        <f>SUM(J35:O35)</f>
        <v>48</v>
      </c>
      <c r="G35" s="137">
        <f>F35-H35-I35</f>
        <v>28</v>
      </c>
      <c r="H35" s="281">
        <v>20</v>
      </c>
      <c r="I35" s="281">
        <v>0</v>
      </c>
      <c r="J35" s="121"/>
      <c r="K35" s="262"/>
      <c r="L35" s="303"/>
      <c r="M35" s="304"/>
      <c r="N35" s="267"/>
      <c r="O35" s="266">
        <v>48</v>
      </c>
      <c r="P35" s="267"/>
      <c r="Q35" s="266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x14ac:dyDescent="0.2">
      <c r="A36" s="135" t="s">
        <v>229</v>
      </c>
      <c r="B36" s="135" t="s">
        <v>268</v>
      </c>
      <c r="C36" s="136" t="s">
        <v>86</v>
      </c>
      <c r="D36" s="153">
        <f>E36+F36</f>
        <v>60</v>
      </c>
      <c r="E36" s="153">
        <v>20</v>
      </c>
      <c r="F36" s="123">
        <f>SUM(J36:O36)</f>
        <v>40</v>
      </c>
      <c r="G36" s="137">
        <f>F36-H36-I36</f>
        <v>10</v>
      </c>
      <c r="H36" s="260">
        <v>30</v>
      </c>
      <c r="I36" s="123">
        <v>0</v>
      </c>
      <c r="J36" s="121"/>
      <c r="K36" s="262"/>
      <c r="L36" s="304"/>
      <c r="M36" s="305">
        <v>40</v>
      </c>
      <c r="N36" s="267"/>
      <c r="O36" s="267"/>
      <c r="P36" s="269"/>
      <c r="Q36" s="26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144" customFormat="1" ht="12.75" x14ac:dyDescent="0.2">
      <c r="A37" s="141" t="s">
        <v>106</v>
      </c>
      <c r="B37" s="129" t="s">
        <v>107</v>
      </c>
      <c r="C37" s="130" t="s">
        <v>276</v>
      </c>
      <c r="D37" s="131">
        <f t="shared" ref="D37:I37" si="6">SUM(D38:D38)</f>
        <v>120</v>
      </c>
      <c r="E37" s="131">
        <f t="shared" si="6"/>
        <v>40</v>
      </c>
      <c r="F37" s="131">
        <f t="shared" si="6"/>
        <v>80</v>
      </c>
      <c r="G37" s="131">
        <f t="shared" si="6"/>
        <v>30</v>
      </c>
      <c r="H37" s="131">
        <f t="shared" si="6"/>
        <v>50</v>
      </c>
      <c r="I37" s="132">
        <f t="shared" si="6"/>
        <v>0</v>
      </c>
      <c r="J37" s="142"/>
      <c r="K37" s="142"/>
      <c r="L37" s="306"/>
      <c r="M37" s="306"/>
      <c r="N37" s="264"/>
      <c r="O37" s="264"/>
      <c r="P37" s="264"/>
      <c r="Q37" s="265"/>
    </row>
    <row r="38" spans="1:255" s="133" customFormat="1" ht="25.5" x14ac:dyDescent="0.2">
      <c r="A38" s="135" t="s">
        <v>108</v>
      </c>
      <c r="B38" s="135" t="s">
        <v>200</v>
      </c>
      <c r="C38" s="136" t="s">
        <v>109</v>
      </c>
      <c r="D38" s="153">
        <f>E38+F38</f>
        <v>120</v>
      </c>
      <c r="E38" s="153">
        <v>40</v>
      </c>
      <c r="F38" s="123">
        <f>SUM(J38:O38)</f>
        <v>80</v>
      </c>
      <c r="G38" s="137">
        <f>F38-H38-I38</f>
        <v>30</v>
      </c>
      <c r="H38" s="260">
        <v>50</v>
      </c>
      <c r="I38" s="123">
        <v>0</v>
      </c>
      <c r="J38" s="121"/>
      <c r="K38" s="121"/>
      <c r="L38" s="300">
        <v>80</v>
      </c>
      <c r="M38" s="300"/>
      <c r="N38" s="118"/>
      <c r="O38" s="118"/>
      <c r="P38" s="140"/>
      <c r="Q38" s="116"/>
    </row>
    <row r="39" spans="1:255" ht="14.25" x14ac:dyDescent="0.2">
      <c r="A39" s="129" t="s">
        <v>110</v>
      </c>
      <c r="B39" s="129" t="s">
        <v>111</v>
      </c>
      <c r="C39" s="130" t="s">
        <v>275</v>
      </c>
      <c r="D39" s="131">
        <f t="shared" ref="D39:I39" si="7">SUM(D40:D46)+D47</f>
        <v>1370</v>
      </c>
      <c r="E39" s="131">
        <f t="shared" si="7"/>
        <v>438</v>
      </c>
      <c r="F39" s="131">
        <f t="shared" si="7"/>
        <v>932</v>
      </c>
      <c r="G39" s="131">
        <f t="shared" si="7"/>
        <v>314</v>
      </c>
      <c r="H39" s="131">
        <f t="shared" si="7"/>
        <v>618</v>
      </c>
      <c r="I39" s="131">
        <f t="shared" si="7"/>
        <v>0</v>
      </c>
      <c r="J39" s="142"/>
      <c r="K39" s="139"/>
      <c r="L39" s="307"/>
      <c r="M39" s="300"/>
      <c r="N39" s="118"/>
      <c r="O39" s="140"/>
      <c r="P39" s="118"/>
      <c r="Q39" s="143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133" customFormat="1" ht="12.75" x14ac:dyDescent="0.2">
      <c r="A40" s="135" t="s">
        <v>112</v>
      </c>
      <c r="B40" s="135" t="s">
        <v>115</v>
      </c>
      <c r="C40" s="136" t="s">
        <v>120</v>
      </c>
      <c r="D40" s="153">
        <f>E40+F40</f>
        <v>150</v>
      </c>
      <c r="E40" s="153">
        <v>50</v>
      </c>
      <c r="F40" s="123">
        <f t="shared" ref="F40:F45" si="8">SUM(J40:Q40)</f>
        <v>100</v>
      </c>
      <c r="G40" s="137">
        <f>F40-H40-I40</f>
        <v>20</v>
      </c>
      <c r="H40" s="260">
        <v>80</v>
      </c>
      <c r="I40" s="123">
        <v>0</v>
      </c>
      <c r="J40" s="121"/>
      <c r="K40" s="121"/>
      <c r="L40" s="300">
        <v>60</v>
      </c>
      <c r="M40" s="300">
        <v>40</v>
      </c>
      <c r="N40" s="116"/>
      <c r="O40" s="118"/>
      <c r="P40" s="118"/>
      <c r="Q40" s="116"/>
    </row>
    <row r="41" spans="1:255" ht="14.25" x14ac:dyDescent="0.2">
      <c r="A41" s="135" t="s">
        <v>113</v>
      </c>
      <c r="B41" s="135" t="s">
        <v>201</v>
      </c>
      <c r="C41" s="136" t="s">
        <v>120</v>
      </c>
      <c r="D41" s="153">
        <f t="shared" ref="D41:D46" si="9">E41+F41</f>
        <v>150</v>
      </c>
      <c r="E41" s="153">
        <v>50</v>
      </c>
      <c r="F41" s="123">
        <f t="shared" si="8"/>
        <v>100</v>
      </c>
      <c r="G41" s="137">
        <f t="shared" ref="G41:G46" si="10">F41-H41-I41</f>
        <v>20</v>
      </c>
      <c r="H41" s="260">
        <v>80</v>
      </c>
      <c r="I41" s="123">
        <v>0</v>
      </c>
      <c r="J41" s="121"/>
      <c r="K41" s="139"/>
      <c r="L41" s="300">
        <v>60</v>
      </c>
      <c r="M41" s="300">
        <v>40</v>
      </c>
      <c r="N41" s="118"/>
      <c r="O41" s="118"/>
      <c r="P41" s="118"/>
      <c r="Q41" s="116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4.25" x14ac:dyDescent="0.2">
      <c r="A42" s="135" t="s">
        <v>114</v>
      </c>
      <c r="B42" s="135" t="s">
        <v>202</v>
      </c>
      <c r="C42" s="136" t="s">
        <v>86</v>
      </c>
      <c r="D42" s="153">
        <f t="shared" si="9"/>
        <v>70</v>
      </c>
      <c r="E42" s="153">
        <v>22</v>
      </c>
      <c r="F42" s="123">
        <f t="shared" si="8"/>
        <v>48</v>
      </c>
      <c r="G42" s="137">
        <f t="shared" si="10"/>
        <v>28</v>
      </c>
      <c r="H42" s="260">
        <v>20</v>
      </c>
      <c r="I42" s="123">
        <v>0</v>
      </c>
      <c r="J42" s="121"/>
      <c r="K42" s="139"/>
      <c r="L42" s="307"/>
      <c r="M42" s="300"/>
      <c r="N42" s="118"/>
      <c r="O42" s="285">
        <v>48</v>
      </c>
      <c r="P42" s="118"/>
      <c r="Q42" s="116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4.25" x14ac:dyDescent="0.2">
      <c r="A43" s="135" t="s">
        <v>116</v>
      </c>
      <c r="B43" s="135" t="s">
        <v>203</v>
      </c>
      <c r="C43" s="136" t="s">
        <v>86</v>
      </c>
      <c r="D43" s="153">
        <f t="shared" si="9"/>
        <v>90</v>
      </c>
      <c r="E43" s="153">
        <v>30</v>
      </c>
      <c r="F43" s="123">
        <f t="shared" si="8"/>
        <v>60</v>
      </c>
      <c r="G43" s="137">
        <f t="shared" si="10"/>
        <v>30</v>
      </c>
      <c r="H43" s="260">
        <v>30</v>
      </c>
      <c r="I43" s="123">
        <v>0</v>
      </c>
      <c r="J43" s="121"/>
      <c r="K43" s="121"/>
      <c r="L43" s="300">
        <v>60</v>
      </c>
      <c r="M43" s="300"/>
      <c r="N43" s="116"/>
      <c r="O43" s="118"/>
      <c r="P43" s="118"/>
      <c r="Q43" s="11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4.25" x14ac:dyDescent="0.2">
      <c r="A44" s="135" t="s">
        <v>117</v>
      </c>
      <c r="B44" s="135" t="s">
        <v>204</v>
      </c>
      <c r="C44" s="136" t="s">
        <v>109</v>
      </c>
      <c r="D44" s="153">
        <f t="shared" si="9"/>
        <v>120</v>
      </c>
      <c r="E44" s="153">
        <v>40</v>
      </c>
      <c r="F44" s="123">
        <f t="shared" si="8"/>
        <v>80</v>
      </c>
      <c r="G44" s="137">
        <f t="shared" si="10"/>
        <v>0</v>
      </c>
      <c r="H44" s="260">
        <v>80</v>
      </c>
      <c r="I44" s="123">
        <v>0</v>
      </c>
      <c r="J44" s="121"/>
      <c r="K44" s="121"/>
      <c r="L44" s="300">
        <v>80</v>
      </c>
      <c r="M44" s="300"/>
      <c r="N44" s="116"/>
      <c r="O44" s="118"/>
      <c r="P44" s="118"/>
      <c r="Q44" s="116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4.25" x14ac:dyDescent="0.2">
      <c r="A45" s="135" t="s">
        <v>118</v>
      </c>
      <c r="B45" s="135" t="s">
        <v>205</v>
      </c>
      <c r="C45" s="136" t="s">
        <v>109</v>
      </c>
      <c r="D45" s="153">
        <f t="shared" si="9"/>
        <v>130</v>
      </c>
      <c r="E45" s="153">
        <v>40</v>
      </c>
      <c r="F45" s="123">
        <f t="shared" si="8"/>
        <v>90</v>
      </c>
      <c r="G45" s="137">
        <f t="shared" si="10"/>
        <v>50</v>
      </c>
      <c r="H45" s="260">
        <v>40</v>
      </c>
      <c r="I45" s="123">
        <v>0</v>
      </c>
      <c r="J45" s="121"/>
      <c r="K45" s="139"/>
      <c r="L45" s="300"/>
      <c r="M45" s="300"/>
      <c r="N45" s="118">
        <v>90</v>
      </c>
      <c r="O45" s="118"/>
      <c r="P45" s="118"/>
      <c r="Q45" s="116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4.25" x14ac:dyDescent="0.2">
      <c r="A46" s="135" t="s">
        <v>119</v>
      </c>
      <c r="B46" s="135" t="s">
        <v>122</v>
      </c>
      <c r="C46" s="136" t="s">
        <v>86</v>
      </c>
      <c r="D46" s="153">
        <f t="shared" si="9"/>
        <v>100</v>
      </c>
      <c r="E46" s="153">
        <v>22</v>
      </c>
      <c r="F46" s="123">
        <f>SUM(J46:Q46)</f>
        <v>78</v>
      </c>
      <c r="G46" s="137">
        <f t="shared" si="10"/>
        <v>30</v>
      </c>
      <c r="H46" s="260">
        <v>48</v>
      </c>
      <c r="I46" s="123">
        <v>0</v>
      </c>
      <c r="J46" s="121"/>
      <c r="K46" s="139"/>
      <c r="L46" s="300"/>
      <c r="M46" s="300"/>
      <c r="N46" s="118"/>
      <c r="O46" s="118"/>
      <c r="P46" s="118">
        <v>78</v>
      </c>
      <c r="Q46" s="11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4.25" x14ac:dyDescent="0.2">
      <c r="A47" s="135"/>
      <c r="B47" s="129" t="s">
        <v>95</v>
      </c>
      <c r="C47" s="313" t="s">
        <v>274</v>
      </c>
      <c r="D47" s="131">
        <f t="shared" ref="D47:I47" si="11">SUM(D48:D50)</f>
        <v>560</v>
      </c>
      <c r="E47" s="131">
        <f t="shared" si="11"/>
        <v>184</v>
      </c>
      <c r="F47" s="131">
        <f t="shared" si="11"/>
        <v>376</v>
      </c>
      <c r="G47" s="131">
        <f t="shared" si="11"/>
        <v>136</v>
      </c>
      <c r="H47" s="131">
        <f t="shared" si="11"/>
        <v>240</v>
      </c>
      <c r="I47" s="131">
        <f t="shared" si="11"/>
        <v>0</v>
      </c>
      <c r="J47" s="121"/>
      <c r="K47" s="121"/>
      <c r="L47" s="300"/>
      <c r="M47" s="300"/>
      <c r="N47" s="116"/>
      <c r="O47" s="118"/>
      <c r="P47" s="118"/>
      <c r="Q47" s="11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4.25" x14ac:dyDescent="0.2">
      <c r="A48" s="135" t="s">
        <v>123</v>
      </c>
      <c r="B48" s="135" t="s">
        <v>224</v>
      </c>
      <c r="C48" s="136" t="s">
        <v>125</v>
      </c>
      <c r="D48" s="153">
        <f>E48+F48</f>
        <v>180</v>
      </c>
      <c r="E48" s="153">
        <v>60</v>
      </c>
      <c r="F48" s="123">
        <f>SUM(J48:P48)</f>
        <v>120</v>
      </c>
      <c r="G48" s="137">
        <f>F48-H48-I48</f>
        <v>40</v>
      </c>
      <c r="H48" s="260">
        <v>80</v>
      </c>
      <c r="I48" s="123">
        <v>0</v>
      </c>
      <c r="J48" s="121"/>
      <c r="K48" s="121"/>
      <c r="L48" s="300"/>
      <c r="M48" s="300"/>
      <c r="N48" s="116">
        <v>60</v>
      </c>
      <c r="O48" s="118">
        <v>60</v>
      </c>
      <c r="P48" s="118"/>
      <c r="Q48" s="116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4.25" x14ac:dyDescent="0.2">
      <c r="A49" s="135" t="s">
        <v>124</v>
      </c>
      <c r="B49" s="135" t="s">
        <v>225</v>
      </c>
      <c r="C49" s="136" t="s">
        <v>125</v>
      </c>
      <c r="D49" s="153">
        <f>E49+F49</f>
        <v>230</v>
      </c>
      <c r="E49" s="153">
        <v>78</v>
      </c>
      <c r="F49" s="123">
        <f>SUM(J49:P49)</f>
        <v>152</v>
      </c>
      <c r="G49" s="137">
        <f>F49-H49-I49</f>
        <v>62</v>
      </c>
      <c r="H49" s="260">
        <v>90</v>
      </c>
      <c r="I49" s="123">
        <v>0</v>
      </c>
      <c r="J49" s="121"/>
      <c r="K49" s="121"/>
      <c r="L49" s="300"/>
      <c r="M49" s="300"/>
      <c r="N49" s="116"/>
      <c r="O49" s="118">
        <v>48</v>
      </c>
      <c r="P49" s="118">
        <v>104</v>
      </c>
      <c r="Q49" s="116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4.25" x14ac:dyDescent="0.2">
      <c r="A50" s="135" t="s">
        <v>231</v>
      </c>
      <c r="B50" s="135" t="s">
        <v>226</v>
      </c>
      <c r="C50" s="136" t="s">
        <v>86</v>
      </c>
      <c r="D50" s="153">
        <f>E50+F50</f>
        <v>150</v>
      </c>
      <c r="E50" s="153">
        <v>46</v>
      </c>
      <c r="F50" s="123">
        <f>SUM(J50:P50)</f>
        <v>104</v>
      </c>
      <c r="G50" s="137">
        <f>F50-H50-I50</f>
        <v>34</v>
      </c>
      <c r="H50" s="260">
        <v>70</v>
      </c>
      <c r="I50" s="123">
        <v>0</v>
      </c>
      <c r="J50" s="121"/>
      <c r="K50" s="121"/>
      <c r="L50" s="300"/>
      <c r="M50" s="300"/>
      <c r="N50" s="116"/>
      <c r="O50" s="118"/>
      <c r="P50" s="118">
        <v>104</v>
      </c>
      <c r="Q50" s="116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s="144" customFormat="1" ht="12.75" x14ac:dyDescent="0.2">
      <c r="A51" s="129" t="s">
        <v>126</v>
      </c>
      <c r="B51" s="129" t="s">
        <v>127</v>
      </c>
      <c r="C51" s="130" t="s">
        <v>277</v>
      </c>
      <c r="D51" s="132">
        <f t="shared" ref="D51:I51" si="12">D52+D58+D63+D68+D74</f>
        <v>2112</v>
      </c>
      <c r="E51" s="132">
        <f t="shared" si="12"/>
        <v>754</v>
      </c>
      <c r="F51" s="132">
        <f t="shared" si="12"/>
        <v>1358</v>
      </c>
      <c r="G51" s="132">
        <f t="shared" si="12"/>
        <v>446</v>
      </c>
      <c r="H51" s="132">
        <f t="shared" si="12"/>
        <v>882</v>
      </c>
      <c r="I51" s="132">
        <f t="shared" si="12"/>
        <v>30</v>
      </c>
      <c r="J51" s="142"/>
      <c r="K51" s="142"/>
      <c r="L51" s="308"/>
      <c r="M51" s="308"/>
      <c r="N51" s="118"/>
      <c r="O51" s="140"/>
      <c r="P51" s="118"/>
      <c r="Q51" s="143"/>
    </row>
    <row r="52" spans="1:255" ht="25.5" x14ac:dyDescent="0.2">
      <c r="A52" s="129" t="s">
        <v>128</v>
      </c>
      <c r="B52" s="129" t="s">
        <v>206</v>
      </c>
      <c r="C52" s="130" t="s">
        <v>129</v>
      </c>
      <c r="D52" s="131">
        <f t="shared" ref="D52:I52" si="13">SUM(D53:D55)</f>
        <v>272</v>
      </c>
      <c r="E52" s="131">
        <f t="shared" si="13"/>
        <v>92</v>
      </c>
      <c r="F52" s="131">
        <f t="shared" si="13"/>
        <v>180</v>
      </c>
      <c r="G52" s="131">
        <f t="shared" si="13"/>
        <v>86</v>
      </c>
      <c r="H52" s="131">
        <f t="shared" si="13"/>
        <v>94</v>
      </c>
      <c r="I52" s="131">
        <f t="shared" si="13"/>
        <v>0</v>
      </c>
      <c r="J52" s="142"/>
      <c r="K52" s="142"/>
      <c r="L52" s="308"/>
      <c r="M52" s="308"/>
      <c r="N52" s="116"/>
      <c r="O52" s="118"/>
      <c r="P52" s="118"/>
      <c r="Q52" s="143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133" customFormat="1" ht="17.25" customHeight="1" x14ac:dyDescent="0.2">
      <c r="A53" s="146" t="s">
        <v>130</v>
      </c>
      <c r="B53" s="135" t="s">
        <v>207</v>
      </c>
      <c r="C53" s="136" t="s">
        <v>109</v>
      </c>
      <c r="D53" s="153">
        <f>E53+F53</f>
        <v>90</v>
      </c>
      <c r="E53" s="153">
        <v>30</v>
      </c>
      <c r="F53" s="123">
        <f>SUM(J53:O53)</f>
        <v>60</v>
      </c>
      <c r="G53" s="137">
        <f>F53-H53-I53</f>
        <v>40</v>
      </c>
      <c r="H53" s="260">
        <v>20</v>
      </c>
      <c r="I53" s="123">
        <v>0</v>
      </c>
      <c r="J53" s="121"/>
      <c r="K53" s="121"/>
      <c r="L53" s="299">
        <v>60</v>
      </c>
      <c r="M53" s="299"/>
      <c r="N53" s="116"/>
      <c r="O53" s="118"/>
      <c r="P53" s="118"/>
      <c r="Q53" s="116"/>
    </row>
    <row r="54" spans="1:255" s="133" customFormat="1" ht="17.25" customHeight="1" x14ac:dyDescent="0.2">
      <c r="A54" s="146" t="s">
        <v>210</v>
      </c>
      <c r="B54" s="135" t="s">
        <v>208</v>
      </c>
      <c r="C54" s="136" t="s">
        <v>243</v>
      </c>
      <c r="D54" s="153">
        <f>E54+F54</f>
        <v>60</v>
      </c>
      <c r="E54" s="153">
        <v>20</v>
      </c>
      <c r="F54" s="123">
        <f>SUM(J54:O54)</f>
        <v>40</v>
      </c>
      <c r="G54" s="137">
        <f>F54-H54-I54</f>
        <v>16</v>
      </c>
      <c r="H54" s="260">
        <v>24</v>
      </c>
      <c r="I54" s="123">
        <v>0</v>
      </c>
      <c r="J54" s="121"/>
      <c r="K54" s="121"/>
      <c r="L54" s="299"/>
      <c r="M54" s="299">
        <v>40</v>
      </c>
      <c r="N54" s="116"/>
      <c r="O54" s="118"/>
      <c r="P54" s="118"/>
      <c r="Q54" s="116"/>
    </row>
    <row r="55" spans="1:255" s="133" customFormat="1" ht="17.25" customHeight="1" x14ac:dyDescent="0.2">
      <c r="A55" s="146" t="s">
        <v>211</v>
      </c>
      <c r="B55" s="135" t="s">
        <v>209</v>
      </c>
      <c r="C55" s="136" t="s">
        <v>243</v>
      </c>
      <c r="D55" s="153">
        <f>E55+F55</f>
        <v>122</v>
      </c>
      <c r="E55" s="153">
        <v>42</v>
      </c>
      <c r="F55" s="123">
        <f>SUM(J55:O55)</f>
        <v>80</v>
      </c>
      <c r="G55" s="137">
        <f>F55-H55-I55</f>
        <v>30</v>
      </c>
      <c r="H55" s="260">
        <v>50</v>
      </c>
      <c r="I55" s="123">
        <v>0</v>
      </c>
      <c r="J55" s="121"/>
      <c r="K55" s="121"/>
      <c r="L55" s="299">
        <v>40</v>
      </c>
      <c r="M55" s="299">
        <v>40</v>
      </c>
      <c r="N55" s="116"/>
      <c r="O55" s="118"/>
      <c r="P55" s="118"/>
      <c r="Q55" s="116"/>
    </row>
    <row r="56" spans="1:255" s="133" customFormat="1" ht="13.5" customHeight="1" x14ac:dyDescent="0.2">
      <c r="A56" s="146" t="s">
        <v>131</v>
      </c>
      <c r="B56" s="148" t="s">
        <v>132</v>
      </c>
      <c r="C56" s="136" t="s">
        <v>86</v>
      </c>
      <c r="D56" s="137">
        <f>E56+F56</f>
        <v>36</v>
      </c>
      <c r="E56" s="147">
        <v>0</v>
      </c>
      <c r="F56" s="123">
        <v>36</v>
      </c>
      <c r="G56" s="138">
        <v>0</v>
      </c>
      <c r="H56" s="138">
        <v>36</v>
      </c>
      <c r="I56" s="123">
        <v>0</v>
      </c>
      <c r="J56" s="121"/>
      <c r="K56" s="121"/>
      <c r="L56" s="299"/>
      <c r="M56" s="309" t="s">
        <v>152</v>
      </c>
      <c r="N56" s="116"/>
      <c r="O56" s="118"/>
      <c r="P56" s="118"/>
      <c r="Q56" s="116"/>
    </row>
    <row r="57" spans="1:255" ht="14.25" customHeight="1" x14ac:dyDescent="0.2">
      <c r="A57" s="146" t="s">
        <v>212</v>
      </c>
      <c r="B57" s="148" t="s">
        <v>17</v>
      </c>
      <c r="C57" s="136" t="s">
        <v>140</v>
      </c>
      <c r="D57" s="137">
        <f>E57+F57</f>
        <v>36</v>
      </c>
      <c r="E57" s="147">
        <v>0</v>
      </c>
      <c r="F57" s="123">
        <v>36</v>
      </c>
      <c r="G57" s="138">
        <v>0</v>
      </c>
      <c r="H57" s="138">
        <v>36</v>
      </c>
      <c r="I57" s="123">
        <v>0</v>
      </c>
      <c r="J57" s="121"/>
      <c r="K57" s="121"/>
      <c r="L57" s="299"/>
      <c r="M57" s="309" t="s">
        <v>152</v>
      </c>
      <c r="N57" s="118"/>
      <c r="O57" s="118"/>
      <c r="P57" s="118"/>
      <c r="Q57" s="116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144" customFormat="1" ht="26.25" customHeight="1" x14ac:dyDescent="0.2">
      <c r="A58" s="129" t="s">
        <v>134</v>
      </c>
      <c r="B58" s="129" t="s">
        <v>213</v>
      </c>
      <c r="C58" s="130" t="s">
        <v>129</v>
      </c>
      <c r="D58" s="131">
        <f t="shared" ref="D58:I58" si="14">SUM(D59:D60)</f>
        <v>240</v>
      </c>
      <c r="E58" s="131">
        <f t="shared" si="14"/>
        <v>80</v>
      </c>
      <c r="F58" s="131">
        <f t="shared" si="14"/>
        <v>160</v>
      </c>
      <c r="G58" s="131">
        <f t="shared" si="14"/>
        <v>50</v>
      </c>
      <c r="H58" s="131">
        <f t="shared" si="14"/>
        <v>110</v>
      </c>
      <c r="I58" s="131">
        <f t="shared" si="14"/>
        <v>0</v>
      </c>
      <c r="J58" s="142"/>
      <c r="K58" s="142"/>
      <c r="L58" s="308"/>
      <c r="M58" s="308"/>
      <c r="N58" s="116"/>
      <c r="O58" s="118"/>
      <c r="P58" s="118"/>
      <c r="Q58" s="143"/>
    </row>
    <row r="59" spans="1:255" s="133" customFormat="1" ht="17.25" customHeight="1" x14ac:dyDescent="0.2">
      <c r="A59" s="145" t="s">
        <v>135</v>
      </c>
      <c r="B59" s="149" t="s">
        <v>214</v>
      </c>
      <c r="C59" s="136" t="s">
        <v>243</v>
      </c>
      <c r="D59" s="153">
        <f>E59+F59</f>
        <v>180</v>
      </c>
      <c r="E59" s="153">
        <v>60</v>
      </c>
      <c r="F59" s="123">
        <f>SUM(J59:O59)</f>
        <v>120</v>
      </c>
      <c r="G59" s="137">
        <f>F59-H59-I59</f>
        <v>40</v>
      </c>
      <c r="H59" s="260">
        <v>80</v>
      </c>
      <c r="I59" s="123">
        <v>0</v>
      </c>
      <c r="J59" s="121"/>
      <c r="K59" s="121"/>
      <c r="L59" s="299">
        <v>80</v>
      </c>
      <c r="M59" s="299">
        <v>40</v>
      </c>
      <c r="N59" s="118"/>
      <c r="O59" s="118"/>
      <c r="P59" s="118"/>
      <c r="Q59" s="116"/>
    </row>
    <row r="60" spans="1:255" s="133" customFormat="1" ht="17.25" customHeight="1" x14ac:dyDescent="0.2">
      <c r="A60" s="145" t="s">
        <v>220</v>
      </c>
      <c r="B60" s="149" t="s">
        <v>215</v>
      </c>
      <c r="C60" s="136" t="s">
        <v>243</v>
      </c>
      <c r="D60" s="153">
        <f>E60+F60</f>
        <v>60</v>
      </c>
      <c r="E60" s="153">
        <v>20</v>
      </c>
      <c r="F60" s="123">
        <f>SUM(J60:O60)</f>
        <v>40</v>
      </c>
      <c r="G60" s="137">
        <f>F60-H60-I60</f>
        <v>10</v>
      </c>
      <c r="H60" s="260">
        <v>30</v>
      </c>
      <c r="I60" s="123">
        <v>0</v>
      </c>
      <c r="J60" s="121"/>
      <c r="K60" s="121"/>
      <c r="L60" s="299"/>
      <c r="M60" s="299">
        <v>40</v>
      </c>
      <c r="N60" s="118"/>
      <c r="O60" s="118"/>
      <c r="P60" s="118"/>
      <c r="Q60" s="116"/>
    </row>
    <row r="61" spans="1:255" ht="17.850000000000001" customHeight="1" x14ac:dyDescent="0.2">
      <c r="A61" s="145" t="s">
        <v>136</v>
      </c>
      <c r="B61" s="149" t="s">
        <v>132</v>
      </c>
      <c r="C61" s="136" t="s">
        <v>86</v>
      </c>
      <c r="D61" s="137">
        <f>E61+F61</f>
        <v>108</v>
      </c>
      <c r="E61" s="137">
        <v>0</v>
      </c>
      <c r="F61" s="123">
        <v>108</v>
      </c>
      <c r="G61" s="123">
        <v>0</v>
      </c>
      <c r="H61" s="138">
        <v>108</v>
      </c>
      <c r="I61" s="123">
        <v>0</v>
      </c>
      <c r="J61" s="121"/>
      <c r="K61" s="121"/>
      <c r="L61" s="299"/>
      <c r="M61" s="309" t="s">
        <v>133</v>
      </c>
      <c r="N61" s="118"/>
      <c r="O61" s="126"/>
      <c r="P61" s="118"/>
      <c r="Q61" s="116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7.850000000000001" customHeight="1" x14ac:dyDescent="0.2">
      <c r="A62" s="145" t="s">
        <v>138</v>
      </c>
      <c r="B62" s="149" t="s">
        <v>139</v>
      </c>
      <c r="C62" s="136" t="s">
        <v>140</v>
      </c>
      <c r="D62" s="137">
        <f>E62+F62</f>
        <v>144</v>
      </c>
      <c r="E62" s="137">
        <v>0</v>
      </c>
      <c r="F62" s="123">
        <v>144</v>
      </c>
      <c r="G62" s="123">
        <v>0</v>
      </c>
      <c r="H62" s="138">
        <v>144</v>
      </c>
      <c r="I62" s="123">
        <v>0</v>
      </c>
      <c r="J62" s="121"/>
      <c r="K62" s="121"/>
      <c r="L62" s="299"/>
      <c r="M62" s="309" t="s">
        <v>236</v>
      </c>
      <c r="N62" s="118"/>
      <c r="O62" s="126"/>
      <c r="P62" s="118"/>
      <c r="Q62" s="116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44" customFormat="1" ht="15.75" customHeight="1" x14ac:dyDescent="0.2">
      <c r="A63" s="129" t="s">
        <v>141</v>
      </c>
      <c r="B63" s="129" t="s">
        <v>216</v>
      </c>
      <c r="C63" s="130" t="s">
        <v>129</v>
      </c>
      <c r="D63" s="131">
        <f t="shared" ref="D63:I63" si="15">SUM(D64:D65)</f>
        <v>380</v>
      </c>
      <c r="E63" s="131">
        <f t="shared" si="15"/>
        <v>130</v>
      </c>
      <c r="F63" s="131">
        <f t="shared" si="15"/>
        <v>250</v>
      </c>
      <c r="G63" s="131">
        <f t="shared" si="15"/>
        <v>90</v>
      </c>
      <c r="H63" s="131">
        <f t="shared" si="15"/>
        <v>160</v>
      </c>
      <c r="I63" s="131">
        <f t="shared" si="15"/>
        <v>0</v>
      </c>
      <c r="J63" s="142"/>
      <c r="K63" s="142"/>
      <c r="L63" s="308"/>
      <c r="M63" s="308"/>
      <c r="N63" s="116"/>
      <c r="O63" s="118"/>
      <c r="P63" s="118"/>
      <c r="Q63" s="143"/>
    </row>
    <row r="64" spans="1:255" s="133" customFormat="1" ht="14.25" customHeight="1" x14ac:dyDescent="0.2">
      <c r="A64" s="135" t="s">
        <v>142</v>
      </c>
      <c r="B64" s="149" t="s">
        <v>217</v>
      </c>
      <c r="C64" s="136" t="s">
        <v>243</v>
      </c>
      <c r="D64" s="153">
        <f>E64+F64</f>
        <v>200</v>
      </c>
      <c r="E64" s="153">
        <v>70</v>
      </c>
      <c r="F64" s="123">
        <f>SUM(J64:O64)</f>
        <v>130</v>
      </c>
      <c r="G64" s="137">
        <f>F64-H64-I64</f>
        <v>50</v>
      </c>
      <c r="H64" s="260">
        <v>80</v>
      </c>
      <c r="I64" s="123">
        <v>0</v>
      </c>
      <c r="J64" s="121"/>
      <c r="K64" s="121"/>
      <c r="L64" s="299"/>
      <c r="M64" s="299">
        <v>40</v>
      </c>
      <c r="N64" s="118">
        <v>90</v>
      </c>
      <c r="O64" s="118"/>
      <c r="P64" s="118"/>
      <c r="Q64" s="116"/>
    </row>
    <row r="65" spans="1:255" s="133" customFormat="1" ht="16.5" customHeight="1" x14ac:dyDescent="0.2">
      <c r="A65" s="135" t="s">
        <v>219</v>
      </c>
      <c r="B65" s="149" t="s">
        <v>218</v>
      </c>
      <c r="C65" s="136" t="s">
        <v>243</v>
      </c>
      <c r="D65" s="153">
        <f>E65+F65</f>
        <v>180</v>
      </c>
      <c r="E65" s="153">
        <v>60</v>
      </c>
      <c r="F65" s="123">
        <f>SUM(J65:O65)</f>
        <v>120</v>
      </c>
      <c r="G65" s="137">
        <f>F65-H65-I65</f>
        <v>40</v>
      </c>
      <c r="H65" s="260">
        <v>80</v>
      </c>
      <c r="I65" s="123">
        <v>0</v>
      </c>
      <c r="J65" s="121"/>
      <c r="K65" s="121"/>
      <c r="L65" s="299"/>
      <c r="M65" s="299"/>
      <c r="N65" s="118">
        <v>120</v>
      </c>
      <c r="O65" s="118"/>
      <c r="P65" s="118"/>
      <c r="Q65" s="116"/>
    </row>
    <row r="66" spans="1:255" s="133" customFormat="1" ht="13.5" customHeight="1" x14ac:dyDescent="0.2">
      <c r="A66" s="145" t="s">
        <v>143</v>
      </c>
      <c r="B66" s="149" t="s">
        <v>132</v>
      </c>
      <c r="C66" s="136" t="s">
        <v>86</v>
      </c>
      <c r="D66" s="137">
        <f>E66+F66</f>
        <v>72</v>
      </c>
      <c r="E66" s="137">
        <v>0</v>
      </c>
      <c r="F66" s="123">
        <v>72</v>
      </c>
      <c r="G66" s="138">
        <v>0</v>
      </c>
      <c r="H66" s="138">
        <v>72</v>
      </c>
      <c r="I66" s="123">
        <v>0</v>
      </c>
      <c r="J66" s="121"/>
      <c r="K66" s="121"/>
      <c r="L66" s="299"/>
      <c r="M66" s="299"/>
      <c r="N66" s="282" t="s">
        <v>137</v>
      </c>
      <c r="O66" s="118"/>
      <c r="P66" s="126"/>
      <c r="Q66" s="116"/>
    </row>
    <row r="67" spans="1:255" s="152" customFormat="1" ht="14.85" customHeight="1" x14ac:dyDescent="0.2">
      <c r="A67" s="135" t="s">
        <v>144</v>
      </c>
      <c r="B67" s="150" t="s">
        <v>139</v>
      </c>
      <c r="C67" s="151" t="s">
        <v>140</v>
      </c>
      <c r="D67" s="137">
        <f>E67+F67</f>
        <v>108</v>
      </c>
      <c r="E67" s="137">
        <v>0</v>
      </c>
      <c r="F67" s="123">
        <v>108</v>
      </c>
      <c r="G67" s="123">
        <v>0</v>
      </c>
      <c r="H67" s="138">
        <v>108</v>
      </c>
      <c r="I67" s="123">
        <v>0</v>
      </c>
      <c r="J67" s="121"/>
      <c r="K67" s="121"/>
      <c r="L67" s="299"/>
      <c r="M67" s="299"/>
      <c r="N67" s="284" t="s">
        <v>133</v>
      </c>
      <c r="O67" s="118"/>
      <c r="P67" s="126"/>
      <c r="Q67" s="116"/>
    </row>
    <row r="68" spans="1:255" s="144" customFormat="1" ht="28.5" customHeight="1" x14ac:dyDescent="0.2">
      <c r="A68" s="129" t="s">
        <v>145</v>
      </c>
      <c r="B68" s="129" t="s">
        <v>273</v>
      </c>
      <c r="C68" s="130" t="s">
        <v>129</v>
      </c>
      <c r="D68" s="131">
        <f>SUM(D69:D70)</f>
        <v>360</v>
      </c>
      <c r="E68" s="131">
        <f>SUM(E69:E70)</f>
        <v>120</v>
      </c>
      <c r="F68" s="131">
        <f>SUM(F69:F70)</f>
        <v>240</v>
      </c>
      <c r="G68" s="131">
        <f>SUM(G69:G70)</f>
        <v>90</v>
      </c>
      <c r="H68" s="131">
        <f>SUM(H69:H70)</f>
        <v>150</v>
      </c>
      <c r="I68" s="131">
        <f>SUM(I70)</f>
        <v>0</v>
      </c>
      <c r="J68" s="142"/>
      <c r="K68" s="142"/>
      <c r="L68" s="308"/>
      <c r="M68" s="310"/>
      <c r="N68" s="268"/>
      <c r="O68" s="283"/>
      <c r="P68" s="118"/>
      <c r="Q68" s="143"/>
    </row>
    <row r="69" spans="1:255" s="144" customFormat="1" ht="15.75" customHeight="1" x14ac:dyDescent="0.2">
      <c r="A69" s="145" t="s">
        <v>146</v>
      </c>
      <c r="B69" s="150" t="s">
        <v>238</v>
      </c>
      <c r="C69" s="287" t="s">
        <v>86</v>
      </c>
      <c r="D69" s="153">
        <f>E69+F69</f>
        <v>180</v>
      </c>
      <c r="E69" s="153">
        <v>60</v>
      </c>
      <c r="F69" s="123">
        <f>SUM(J69:O69)</f>
        <v>120</v>
      </c>
      <c r="G69" s="137">
        <f>F69-H69-I69</f>
        <v>90</v>
      </c>
      <c r="H69" s="260">
        <v>30</v>
      </c>
      <c r="I69" s="123">
        <v>0</v>
      </c>
      <c r="J69" s="142"/>
      <c r="K69" s="142"/>
      <c r="L69" s="308"/>
      <c r="M69" s="310"/>
      <c r="N69" s="264">
        <v>60</v>
      </c>
      <c r="O69" s="283">
        <v>60</v>
      </c>
      <c r="P69" s="118"/>
      <c r="Q69" s="143"/>
    </row>
    <row r="70" spans="1:255" ht="17.25" customHeight="1" x14ac:dyDescent="0.2">
      <c r="A70" s="145" t="s">
        <v>237</v>
      </c>
      <c r="B70" s="150" t="s">
        <v>240</v>
      </c>
      <c r="C70" s="136" t="s">
        <v>86</v>
      </c>
      <c r="D70" s="153">
        <f>E70+F70</f>
        <v>180</v>
      </c>
      <c r="E70" s="153">
        <v>60</v>
      </c>
      <c r="F70" s="123">
        <f>SUM(J70:O70)</f>
        <v>120</v>
      </c>
      <c r="G70" s="137">
        <f>F70-H70-I70</f>
        <v>0</v>
      </c>
      <c r="H70" s="260">
        <v>120</v>
      </c>
      <c r="I70" s="123">
        <v>0</v>
      </c>
      <c r="J70" s="121"/>
      <c r="K70" s="121"/>
      <c r="L70" s="299"/>
      <c r="M70" s="299"/>
      <c r="N70" s="264">
        <v>60</v>
      </c>
      <c r="O70" s="118">
        <v>60</v>
      </c>
      <c r="P70" s="116"/>
      <c r="Q70" s="116"/>
      <c r="R70" s="133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6.5" customHeight="1" x14ac:dyDescent="0.2">
      <c r="A71" s="145" t="s">
        <v>147</v>
      </c>
      <c r="B71" s="150" t="s">
        <v>132</v>
      </c>
      <c r="C71" s="136" t="s">
        <v>86</v>
      </c>
      <c r="D71" s="137">
        <f>E71+F71</f>
        <v>108</v>
      </c>
      <c r="E71" s="137">
        <v>0</v>
      </c>
      <c r="F71" s="123">
        <v>108</v>
      </c>
      <c r="G71" s="123">
        <v>0</v>
      </c>
      <c r="H71" s="138">
        <v>108</v>
      </c>
      <c r="I71" s="123">
        <v>0</v>
      </c>
      <c r="J71" s="121"/>
      <c r="K71" s="121"/>
      <c r="L71" s="299"/>
      <c r="M71" s="299"/>
      <c r="N71" s="118"/>
      <c r="O71" s="282" t="s">
        <v>133</v>
      </c>
      <c r="P71" s="116"/>
      <c r="Q71" s="116"/>
      <c r="R71" s="133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7.100000000000001" customHeight="1" x14ac:dyDescent="0.2">
      <c r="A72" s="145" t="s">
        <v>148</v>
      </c>
      <c r="B72" s="150" t="s">
        <v>139</v>
      </c>
      <c r="C72" s="136" t="s">
        <v>140</v>
      </c>
      <c r="D72" s="137">
        <f>E72+F72</f>
        <v>144</v>
      </c>
      <c r="E72" s="137">
        <v>0</v>
      </c>
      <c r="F72" s="123">
        <v>144</v>
      </c>
      <c r="G72" s="123">
        <v>0</v>
      </c>
      <c r="H72" s="138">
        <v>144</v>
      </c>
      <c r="I72" s="123">
        <v>0</v>
      </c>
      <c r="J72" s="121"/>
      <c r="K72" s="121"/>
      <c r="L72" s="299"/>
      <c r="M72" s="299"/>
      <c r="N72" s="118"/>
      <c r="O72" s="282" t="s">
        <v>236</v>
      </c>
      <c r="P72" s="116"/>
      <c r="Q72" s="116"/>
      <c r="R72" s="133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7.100000000000001" customHeight="1" x14ac:dyDescent="0.2">
      <c r="A73" s="145"/>
      <c r="B73" s="129" t="s">
        <v>95</v>
      </c>
      <c r="C73" s="130" t="s">
        <v>129</v>
      </c>
      <c r="D73" s="131">
        <f t="shared" ref="D73:I73" si="16">SUM(D74)</f>
        <v>860</v>
      </c>
      <c r="E73" s="131">
        <f t="shared" si="16"/>
        <v>332</v>
      </c>
      <c r="F73" s="131">
        <f t="shared" si="16"/>
        <v>528</v>
      </c>
      <c r="G73" s="131">
        <f t="shared" si="16"/>
        <v>130</v>
      </c>
      <c r="H73" s="131">
        <f t="shared" si="16"/>
        <v>368</v>
      </c>
      <c r="I73" s="131">
        <f t="shared" si="16"/>
        <v>30</v>
      </c>
      <c r="J73" s="121"/>
      <c r="K73" s="121"/>
      <c r="L73" s="299"/>
      <c r="M73" s="299"/>
      <c r="N73" s="118"/>
      <c r="O73" s="126"/>
      <c r="P73" s="116"/>
      <c r="Q73" s="116"/>
      <c r="R73" s="13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5" customHeight="1" x14ac:dyDescent="0.2">
      <c r="A74" s="129" t="s">
        <v>149</v>
      </c>
      <c r="B74" s="129" t="s">
        <v>239</v>
      </c>
      <c r="C74" s="130" t="s">
        <v>129</v>
      </c>
      <c r="D74" s="131">
        <f t="shared" ref="D74:I74" si="17">SUM(D75:D78)</f>
        <v>860</v>
      </c>
      <c r="E74" s="131">
        <f t="shared" si="17"/>
        <v>332</v>
      </c>
      <c r="F74" s="131">
        <f t="shared" si="17"/>
        <v>528</v>
      </c>
      <c r="G74" s="131">
        <f t="shared" si="17"/>
        <v>130</v>
      </c>
      <c r="H74" s="131">
        <f t="shared" si="17"/>
        <v>368</v>
      </c>
      <c r="I74" s="131">
        <f t="shared" si="17"/>
        <v>30</v>
      </c>
      <c r="J74" s="121"/>
      <c r="K74" s="121"/>
      <c r="L74" s="299"/>
      <c r="M74" s="299"/>
      <c r="N74" s="118"/>
      <c r="O74" s="118"/>
      <c r="P74" s="116"/>
      <c r="Q74" s="116"/>
      <c r="R74" s="133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7.850000000000001" customHeight="1" x14ac:dyDescent="0.2">
      <c r="A75" s="145" t="s">
        <v>150</v>
      </c>
      <c r="B75" s="150" t="s">
        <v>221</v>
      </c>
      <c r="C75" s="136" t="s">
        <v>86</v>
      </c>
      <c r="D75" s="153">
        <f t="shared" ref="D75:D80" si="18">E75+F75</f>
        <v>230</v>
      </c>
      <c r="E75" s="153">
        <v>92</v>
      </c>
      <c r="F75" s="123">
        <f>SUM(J75:Q75)</f>
        <v>138</v>
      </c>
      <c r="G75" s="137">
        <f>F75-H75-I75</f>
        <v>60</v>
      </c>
      <c r="H75" s="260">
        <v>78</v>
      </c>
      <c r="I75" s="123">
        <v>0</v>
      </c>
      <c r="J75" s="121"/>
      <c r="K75" s="121"/>
      <c r="L75" s="299"/>
      <c r="M75" s="299"/>
      <c r="N75" s="118"/>
      <c r="O75" s="118">
        <v>60</v>
      </c>
      <c r="P75" s="116">
        <v>78</v>
      </c>
      <c r="Q75" s="116"/>
      <c r="R75" s="133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7.850000000000001" customHeight="1" x14ac:dyDescent="0.2">
      <c r="A76" s="145" t="s">
        <v>222</v>
      </c>
      <c r="B76" s="150" t="s">
        <v>227</v>
      </c>
      <c r="C76" s="136" t="s">
        <v>86</v>
      </c>
      <c r="D76" s="153">
        <f t="shared" si="18"/>
        <v>210</v>
      </c>
      <c r="E76" s="153">
        <v>80</v>
      </c>
      <c r="F76" s="123">
        <f>SUM(J76:Q76)</f>
        <v>130</v>
      </c>
      <c r="G76" s="137">
        <f>F76-H76-I76</f>
        <v>30</v>
      </c>
      <c r="H76" s="260">
        <v>100</v>
      </c>
      <c r="I76" s="123">
        <v>0</v>
      </c>
      <c r="J76" s="121"/>
      <c r="K76" s="121"/>
      <c r="L76" s="299"/>
      <c r="M76" s="299"/>
      <c r="N76" s="118"/>
      <c r="O76" s="118"/>
      <c r="P76" s="116">
        <v>130</v>
      </c>
      <c r="Q76" s="116"/>
      <c r="R76" s="133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7.850000000000001" customHeight="1" x14ac:dyDescent="0.2">
      <c r="A77" s="145" t="s">
        <v>223</v>
      </c>
      <c r="B77" s="312" t="s">
        <v>271</v>
      </c>
      <c r="C77" s="136" t="s">
        <v>86</v>
      </c>
      <c r="D77" s="153">
        <f t="shared" si="18"/>
        <v>210</v>
      </c>
      <c r="E77" s="153">
        <v>80</v>
      </c>
      <c r="F77" s="123">
        <f>SUM(J77:Q77)</f>
        <v>130</v>
      </c>
      <c r="G77" s="137">
        <f>F77-H77-I77</f>
        <v>20</v>
      </c>
      <c r="H77" s="260">
        <v>110</v>
      </c>
      <c r="I77" s="123">
        <v>0</v>
      </c>
      <c r="J77" s="121"/>
      <c r="K77" s="121"/>
      <c r="L77" s="299"/>
      <c r="M77" s="299"/>
      <c r="N77" s="118"/>
      <c r="O77" s="118"/>
      <c r="P77" s="116">
        <v>130</v>
      </c>
      <c r="Q77" s="116"/>
      <c r="R77" s="133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7.850000000000001" customHeight="1" x14ac:dyDescent="0.2">
      <c r="A78" s="145" t="s">
        <v>228</v>
      </c>
      <c r="B78" s="312" t="s">
        <v>272</v>
      </c>
      <c r="C78" s="136" t="s">
        <v>86</v>
      </c>
      <c r="D78" s="153">
        <f t="shared" si="18"/>
        <v>210</v>
      </c>
      <c r="E78" s="153">
        <v>80</v>
      </c>
      <c r="F78" s="123">
        <f>SUM(J78:Q78)</f>
        <v>130</v>
      </c>
      <c r="G78" s="137">
        <f>F78-H78-I78</f>
        <v>20</v>
      </c>
      <c r="H78" s="260">
        <v>80</v>
      </c>
      <c r="I78" s="123">
        <v>30</v>
      </c>
      <c r="J78" s="121"/>
      <c r="K78" s="121"/>
      <c r="L78" s="299"/>
      <c r="M78" s="299"/>
      <c r="N78" s="118"/>
      <c r="O78" s="118"/>
      <c r="P78" s="116">
        <v>130</v>
      </c>
      <c r="Q78" s="116"/>
      <c r="R78" s="133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7.850000000000001" customHeight="1" x14ac:dyDescent="0.2">
      <c r="A79" s="145" t="s">
        <v>151</v>
      </c>
      <c r="B79" s="150" t="s">
        <v>132</v>
      </c>
      <c r="C79" s="136" t="s">
        <v>86</v>
      </c>
      <c r="D79" s="137">
        <f t="shared" si="18"/>
        <v>72</v>
      </c>
      <c r="E79" s="137">
        <v>0</v>
      </c>
      <c r="F79" s="123">
        <v>72</v>
      </c>
      <c r="G79" s="123">
        <v>0</v>
      </c>
      <c r="H79" s="153">
        <v>72</v>
      </c>
      <c r="I79" s="123">
        <v>0</v>
      </c>
      <c r="J79" s="121"/>
      <c r="K79" s="121"/>
      <c r="L79" s="299"/>
      <c r="M79" s="299"/>
      <c r="N79" s="118"/>
      <c r="O79" s="118"/>
      <c r="P79" s="282" t="s">
        <v>137</v>
      </c>
      <c r="Q79" s="116"/>
      <c r="R79" s="133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7.25" customHeight="1" thickBot="1" x14ac:dyDescent="0.25">
      <c r="A80" s="145" t="s">
        <v>153</v>
      </c>
      <c r="B80" s="150" t="s">
        <v>17</v>
      </c>
      <c r="C80" s="151" t="s">
        <v>140</v>
      </c>
      <c r="D80" s="137">
        <f t="shared" si="18"/>
        <v>108</v>
      </c>
      <c r="E80" s="137">
        <v>0</v>
      </c>
      <c r="F80" s="123">
        <v>108</v>
      </c>
      <c r="G80" s="123">
        <v>0</v>
      </c>
      <c r="H80" s="138">
        <v>108</v>
      </c>
      <c r="I80" s="123">
        <v>0</v>
      </c>
      <c r="J80" s="121"/>
      <c r="K80" s="121"/>
      <c r="L80" s="299"/>
      <c r="M80" s="299"/>
      <c r="N80" s="118"/>
      <c r="O80" s="118"/>
      <c r="P80" s="282" t="s">
        <v>133</v>
      </c>
      <c r="Q80" s="116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9" s="133" customFormat="1" ht="13.5" thickBot="1" x14ac:dyDescent="0.25">
      <c r="A81" s="154"/>
      <c r="B81" s="154" t="s">
        <v>154</v>
      </c>
      <c r="C81" s="155"/>
      <c r="D81" s="156">
        <f t="shared" ref="D81:I81" si="19">D10+D28+D37+D39+D51</f>
        <v>6588</v>
      </c>
      <c r="E81" s="156">
        <f t="shared" si="19"/>
        <v>2196</v>
      </c>
      <c r="F81" s="156">
        <f t="shared" si="19"/>
        <v>4392</v>
      </c>
      <c r="G81" s="156">
        <f t="shared" si="19"/>
        <v>1626</v>
      </c>
      <c r="H81" s="156">
        <f t="shared" si="19"/>
        <v>2736</v>
      </c>
      <c r="I81" s="156">
        <f t="shared" si="19"/>
        <v>30</v>
      </c>
      <c r="J81" s="156">
        <f t="shared" ref="J81:P81" si="20">SUM(J10:J80)</f>
        <v>720</v>
      </c>
      <c r="K81" s="156">
        <f t="shared" si="20"/>
        <v>684</v>
      </c>
      <c r="L81" s="157">
        <f t="shared" si="20"/>
        <v>720</v>
      </c>
      <c r="M81" s="157">
        <f t="shared" si="20"/>
        <v>360</v>
      </c>
      <c r="N81" s="157">
        <f t="shared" si="20"/>
        <v>540</v>
      </c>
      <c r="O81" s="157">
        <f t="shared" si="20"/>
        <v>432</v>
      </c>
      <c r="P81" s="157">
        <f t="shared" si="20"/>
        <v>936</v>
      </c>
      <c r="Q81" s="158"/>
    </row>
    <row r="82" spans="1:29" ht="15" thickBot="1" x14ac:dyDescent="0.25">
      <c r="A82" s="154"/>
      <c r="B82" s="154"/>
      <c r="C82" s="155"/>
      <c r="D82" s="159"/>
      <c r="E82" s="156"/>
      <c r="F82" s="159"/>
      <c r="G82" s="156"/>
      <c r="H82" s="156"/>
      <c r="I82" s="156"/>
      <c r="J82" s="156">
        <f t="shared" ref="J82:P82" si="21">SUM(J10:J80)/J7</f>
        <v>36</v>
      </c>
      <c r="K82" s="156">
        <f t="shared" si="21"/>
        <v>36</v>
      </c>
      <c r="L82" s="156">
        <f t="shared" si="21"/>
        <v>36</v>
      </c>
      <c r="M82" s="156">
        <f t="shared" si="21"/>
        <v>36</v>
      </c>
      <c r="N82" s="156">
        <f t="shared" si="21"/>
        <v>36</v>
      </c>
      <c r="O82" s="156">
        <f t="shared" si="21"/>
        <v>36</v>
      </c>
      <c r="P82" s="156">
        <f t="shared" si="21"/>
        <v>36</v>
      </c>
      <c r="Q82" s="158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 customHeight="1" x14ac:dyDescent="0.2">
      <c r="A83" s="160" t="s">
        <v>155</v>
      </c>
      <c r="B83" s="160" t="s">
        <v>156</v>
      </c>
      <c r="C83" s="161" t="s">
        <v>140</v>
      </c>
      <c r="D83" s="162"/>
      <c r="E83" s="162"/>
      <c r="F83" s="163"/>
      <c r="G83" s="162"/>
      <c r="H83" s="162"/>
      <c r="I83" s="162"/>
      <c r="J83" s="162"/>
      <c r="K83" s="162"/>
      <c r="L83" s="164"/>
      <c r="M83" s="164"/>
      <c r="N83" s="164"/>
      <c r="O83" s="164"/>
      <c r="P83" s="164"/>
      <c r="Q83" s="165" t="s">
        <v>157</v>
      </c>
      <c r="R83"/>
      <c r="S83"/>
      <c r="T83"/>
      <c r="U83"/>
      <c r="V83"/>
      <c r="W83"/>
      <c r="X83"/>
      <c r="Y83"/>
      <c r="Z83"/>
      <c r="AA83"/>
      <c r="AB83"/>
      <c r="AC83"/>
    </row>
    <row r="84" spans="1:29" ht="12.75" customHeight="1" x14ac:dyDescent="0.2">
      <c r="A84" s="166" t="s">
        <v>158</v>
      </c>
      <c r="B84" s="166" t="s">
        <v>159</v>
      </c>
      <c r="C84" s="167"/>
      <c r="D84" s="167"/>
      <c r="E84" s="167"/>
      <c r="F84" s="168"/>
      <c r="G84" s="167"/>
      <c r="H84" s="167"/>
      <c r="I84" s="167"/>
      <c r="J84" s="167"/>
      <c r="K84" s="167"/>
      <c r="L84" s="169"/>
      <c r="M84" s="169"/>
      <c r="N84" s="169"/>
      <c r="O84" s="169"/>
      <c r="P84" s="169"/>
      <c r="Q84" s="170" t="s">
        <v>160</v>
      </c>
      <c r="R84"/>
      <c r="S84"/>
      <c r="T84"/>
      <c r="U84"/>
      <c r="V84"/>
      <c r="W84"/>
      <c r="X84"/>
      <c r="Y84"/>
      <c r="Z84"/>
      <c r="AA84"/>
      <c r="AB84"/>
      <c r="AC84"/>
    </row>
    <row r="85" spans="1:29" ht="12.75" customHeight="1" x14ac:dyDescent="0.2">
      <c r="A85" s="167"/>
      <c r="B85" s="167"/>
      <c r="C85" s="167"/>
      <c r="D85" s="167"/>
      <c r="E85" s="167"/>
      <c r="F85" s="168"/>
      <c r="G85" s="167"/>
      <c r="H85" s="167"/>
      <c r="I85" s="167"/>
      <c r="J85" s="167"/>
      <c r="K85" s="167"/>
      <c r="L85" s="169"/>
      <c r="M85" s="169"/>
      <c r="N85" s="169"/>
      <c r="O85" s="169"/>
      <c r="P85" s="169"/>
      <c r="Q85" s="169"/>
      <c r="R85"/>
      <c r="S85"/>
      <c r="T85"/>
      <c r="U85"/>
      <c r="V85"/>
      <c r="W85"/>
      <c r="X85"/>
      <c r="Y85"/>
      <c r="Z85"/>
      <c r="AA85"/>
      <c r="AB85"/>
      <c r="AC85"/>
    </row>
    <row r="86" spans="1:29" ht="12.75" customHeight="1" thickBot="1" x14ac:dyDescent="0.25">
      <c r="A86" s="171"/>
      <c r="B86" s="171"/>
      <c r="C86" s="171"/>
      <c r="D86" s="171"/>
      <c r="E86" s="171"/>
      <c r="F86" s="172"/>
      <c r="G86" s="171"/>
      <c r="H86" s="171"/>
      <c r="I86" s="171"/>
      <c r="J86" s="171"/>
      <c r="K86" s="171"/>
      <c r="L86" s="173"/>
      <c r="M86" s="173"/>
      <c r="N86" s="173"/>
      <c r="O86" s="173"/>
      <c r="P86" s="173"/>
      <c r="Q86" s="173"/>
      <c r="R86"/>
      <c r="S86"/>
      <c r="T86"/>
      <c r="U86"/>
      <c r="V86"/>
      <c r="W86"/>
      <c r="X86"/>
      <c r="Y86"/>
      <c r="Z86"/>
      <c r="AA86"/>
      <c r="AB86"/>
      <c r="AC86"/>
    </row>
    <row r="87" spans="1:29" ht="12.75" customHeight="1" x14ac:dyDescent="0.2">
      <c r="A87" s="325"/>
      <c r="B87" s="326"/>
      <c r="C87" s="326"/>
      <c r="D87" s="327"/>
      <c r="E87" s="327"/>
      <c r="F87" s="327"/>
      <c r="G87" s="328" t="s">
        <v>154</v>
      </c>
      <c r="H87" s="329" t="s">
        <v>161</v>
      </c>
      <c r="I87" s="329"/>
      <c r="J87" s="174">
        <f t="shared" ref="J87:P87" si="22">J81</f>
        <v>720</v>
      </c>
      <c r="K87" s="174">
        <f t="shared" si="22"/>
        <v>684</v>
      </c>
      <c r="L87" s="175">
        <f t="shared" si="22"/>
        <v>720</v>
      </c>
      <c r="M87" s="175">
        <f t="shared" si="22"/>
        <v>360</v>
      </c>
      <c r="N87" s="175">
        <f t="shared" si="22"/>
        <v>540</v>
      </c>
      <c r="O87" s="175">
        <f t="shared" si="22"/>
        <v>432</v>
      </c>
      <c r="P87" s="175">
        <f t="shared" si="22"/>
        <v>936</v>
      </c>
      <c r="Q87" s="175">
        <f>Q81-(Q88+Q89)</f>
        <v>0</v>
      </c>
      <c r="R87"/>
      <c r="S87"/>
      <c r="T87"/>
      <c r="U87"/>
      <c r="V87"/>
      <c r="W87"/>
      <c r="X87"/>
      <c r="Y87"/>
      <c r="Z87"/>
      <c r="AA87"/>
      <c r="AB87"/>
      <c r="AC87"/>
    </row>
    <row r="88" spans="1:29" ht="12.75" customHeight="1" x14ac:dyDescent="0.2">
      <c r="A88" s="325"/>
      <c r="B88" s="176"/>
      <c r="C88" s="177"/>
      <c r="D88" s="327"/>
      <c r="E88" s="327"/>
      <c r="F88" s="327"/>
      <c r="G88" s="328"/>
      <c r="H88" s="330" t="s">
        <v>162</v>
      </c>
      <c r="I88" s="330"/>
      <c r="J88" s="174">
        <v>0</v>
      </c>
      <c r="K88" s="174">
        <v>0</v>
      </c>
      <c r="L88" s="175">
        <v>0</v>
      </c>
      <c r="M88" s="175">
        <v>108</v>
      </c>
      <c r="N88" s="175">
        <v>0</v>
      </c>
      <c r="O88" s="175">
        <v>108</v>
      </c>
      <c r="P88" s="175">
        <v>252</v>
      </c>
      <c r="Q88" s="175">
        <v>0</v>
      </c>
      <c r="R88"/>
      <c r="S88"/>
      <c r="T88"/>
      <c r="U88"/>
      <c r="V88"/>
      <c r="W88"/>
      <c r="X88"/>
      <c r="Y88"/>
      <c r="Z88"/>
      <c r="AA88"/>
      <c r="AB88"/>
      <c r="AC88"/>
    </row>
    <row r="89" spans="1:29" ht="29.25" customHeight="1" x14ac:dyDescent="0.2">
      <c r="A89" s="325"/>
      <c r="B89" s="178" t="s">
        <v>159</v>
      </c>
      <c r="C89" s="177"/>
      <c r="D89" s="327"/>
      <c r="E89" s="327"/>
      <c r="F89" s="327"/>
      <c r="G89" s="328"/>
      <c r="H89" s="331" t="s">
        <v>163</v>
      </c>
      <c r="I89" s="331"/>
      <c r="J89" s="174">
        <v>0</v>
      </c>
      <c r="K89" s="174">
        <v>0</v>
      </c>
      <c r="L89" s="175">
        <v>0</v>
      </c>
      <c r="M89" s="175">
        <v>0</v>
      </c>
      <c r="N89" s="175">
        <v>0</v>
      </c>
      <c r="O89" s="175">
        <v>180</v>
      </c>
      <c r="P89" s="175">
        <v>216</v>
      </c>
      <c r="Q89" s="175">
        <v>0</v>
      </c>
      <c r="R89"/>
      <c r="S89"/>
      <c r="T89"/>
      <c r="U89"/>
      <c r="V89"/>
      <c r="W89"/>
      <c r="X89"/>
      <c r="Y89"/>
      <c r="Z89"/>
      <c r="AA89"/>
      <c r="AB89"/>
      <c r="AC89"/>
    </row>
    <row r="90" spans="1:29" ht="25.5" customHeight="1" x14ac:dyDescent="0.2">
      <c r="A90" s="325"/>
      <c r="B90" s="178" t="s">
        <v>164</v>
      </c>
      <c r="C90" s="177"/>
      <c r="D90" s="327"/>
      <c r="E90" s="327"/>
      <c r="F90" s="327"/>
      <c r="G90" s="328"/>
      <c r="H90" s="331" t="s">
        <v>165</v>
      </c>
      <c r="I90" s="331"/>
      <c r="J90" s="174">
        <v>0</v>
      </c>
      <c r="K90" s="174">
        <v>0</v>
      </c>
      <c r="L90" s="175">
        <v>0</v>
      </c>
      <c r="M90" s="175">
        <v>0</v>
      </c>
      <c r="N90" s="175">
        <v>0</v>
      </c>
      <c r="O90" s="175">
        <v>0</v>
      </c>
      <c r="P90" s="175">
        <v>0</v>
      </c>
      <c r="Q90" s="175">
        <v>144</v>
      </c>
      <c r="R90"/>
      <c r="S90"/>
      <c r="T90"/>
      <c r="U90"/>
      <c r="V90"/>
      <c r="W90"/>
      <c r="X90"/>
      <c r="Y90"/>
      <c r="Z90"/>
      <c r="AA90"/>
      <c r="AB90"/>
      <c r="AC90"/>
    </row>
    <row r="91" spans="1:29" ht="14.25" x14ac:dyDescent="0.2">
      <c r="A91" s="325"/>
      <c r="B91" s="176" t="s">
        <v>166</v>
      </c>
      <c r="C91" s="177"/>
      <c r="D91" s="327"/>
      <c r="E91" s="327"/>
      <c r="F91" s="327"/>
      <c r="G91" s="328"/>
      <c r="H91" s="324" t="s">
        <v>167</v>
      </c>
      <c r="I91" s="324"/>
      <c r="J91" s="175">
        <v>3</v>
      </c>
      <c r="K91" s="175">
        <v>3</v>
      </c>
      <c r="L91" s="175">
        <v>3</v>
      </c>
      <c r="M91" s="175">
        <v>2</v>
      </c>
      <c r="N91" s="175">
        <v>2</v>
      </c>
      <c r="O91" s="175">
        <v>2</v>
      </c>
      <c r="P91" s="175">
        <v>2</v>
      </c>
      <c r="Q91" s="175">
        <v>0</v>
      </c>
      <c r="R91"/>
      <c r="S91" s="179"/>
    </row>
    <row r="92" spans="1:29" ht="27.75" customHeight="1" x14ac:dyDescent="0.2">
      <c r="A92" s="325"/>
      <c r="B92" s="332" t="s">
        <v>168</v>
      </c>
      <c r="C92" s="332"/>
      <c r="D92" s="327"/>
      <c r="E92" s="327"/>
      <c r="F92" s="327"/>
      <c r="G92" s="328"/>
      <c r="H92" s="336" t="s">
        <v>169</v>
      </c>
      <c r="I92" s="336"/>
      <c r="J92" s="175">
        <v>2</v>
      </c>
      <c r="K92" s="175">
        <v>7</v>
      </c>
      <c r="L92" s="175">
        <v>3</v>
      </c>
      <c r="M92" s="175">
        <v>7</v>
      </c>
      <c r="N92" s="175">
        <v>3</v>
      </c>
      <c r="O92" s="175">
        <v>6</v>
      </c>
      <c r="P92" s="175">
        <v>10</v>
      </c>
      <c r="Q92" s="175">
        <v>0</v>
      </c>
      <c r="R92" s="133"/>
    </row>
    <row r="93" spans="1:29" ht="16.5" customHeight="1" x14ac:dyDescent="0.2">
      <c r="A93" s="325"/>
      <c r="B93" s="323" t="s">
        <v>170</v>
      </c>
      <c r="C93" s="323"/>
      <c r="D93" s="327"/>
      <c r="E93" s="327"/>
      <c r="F93" s="327"/>
      <c r="G93" s="328"/>
      <c r="H93" s="324" t="s">
        <v>171</v>
      </c>
      <c r="I93" s="324"/>
      <c r="J93" s="175">
        <v>1</v>
      </c>
      <c r="K93" s="175">
        <v>0</v>
      </c>
      <c r="L93" s="175">
        <v>1</v>
      </c>
      <c r="M93" s="175">
        <v>1</v>
      </c>
      <c r="N93" s="175">
        <v>1</v>
      </c>
      <c r="O93" s="175">
        <v>1</v>
      </c>
      <c r="P93" s="175">
        <v>0</v>
      </c>
      <c r="Q93" s="175">
        <v>0</v>
      </c>
      <c r="R93" s="133"/>
    </row>
    <row r="94" spans="1:29" x14ac:dyDescent="0.2">
      <c r="H94" s="97"/>
      <c r="I94" s="97"/>
      <c r="J94" s="97"/>
      <c r="K94" s="97"/>
    </row>
  </sheetData>
  <sheetProtection selectLockedCells="1" selectUnlockedCells="1"/>
  <mergeCells count="32">
    <mergeCell ref="B1:Q1"/>
    <mergeCell ref="A2:A3"/>
    <mergeCell ref="B2:B3"/>
    <mergeCell ref="C2:C8"/>
    <mergeCell ref="D2:I2"/>
    <mergeCell ref="J2:Q2"/>
    <mergeCell ref="D3:D8"/>
    <mergeCell ref="E3:E8"/>
    <mergeCell ref="F3:I3"/>
    <mergeCell ref="J3:Q3"/>
    <mergeCell ref="L4:M4"/>
    <mergeCell ref="N4:O4"/>
    <mergeCell ref="P4:Q4"/>
    <mergeCell ref="G5:G8"/>
    <mergeCell ref="H5:H8"/>
    <mergeCell ref="I5:I8"/>
    <mergeCell ref="H91:I91"/>
    <mergeCell ref="B92:C92"/>
    <mergeCell ref="F4:F8"/>
    <mergeCell ref="G4:I4"/>
    <mergeCell ref="J4:K4"/>
    <mergeCell ref="H92:I92"/>
    <mergeCell ref="B93:C93"/>
    <mergeCell ref="H93:I93"/>
    <mergeCell ref="A87:A93"/>
    <mergeCell ref="B87:C87"/>
    <mergeCell ref="D87:F93"/>
    <mergeCell ref="G87:G93"/>
    <mergeCell ref="H87:I87"/>
    <mergeCell ref="H88:I88"/>
    <mergeCell ref="H89:I89"/>
    <mergeCell ref="H90:I90"/>
  </mergeCells>
  <printOptions horizontalCentered="1"/>
  <pageMargins left="0.39370078740157483" right="0.19685039370078741" top="3.1496062992125986" bottom="0" header="0.51181102362204722" footer="0.51181102362204722"/>
  <pageSetup paperSize="8" scale="4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62"/>
  <sheetViews>
    <sheetView tabSelected="1" workbookViewId="0">
      <selection activeCell="F16" sqref="F16"/>
    </sheetView>
  </sheetViews>
  <sheetFormatPr defaultColWidth="8.25" defaultRowHeight="12.75" x14ac:dyDescent="0.2"/>
  <cols>
    <col min="1" max="1" width="7.125" style="180" customWidth="1"/>
    <col min="2" max="2" width="72.375" style="180" customWidth="1"/>
    <col min="3" max="3" width="12.5" style="181" customWidth="1"/>
    <col min="4" max="4" width="101" style="180" customWidth="1"/>
    <col min="5" max="5" width="6.75" style="181" customWidth="1"/>
    <col min="6" max="6" width="58.375" style="181" customWidth="1"/>
    <col min="7" max="7" width="14.625" style="181" customWidth="1"/>
    <col min="8" max="8" width="5.5" style="181" customWidth="1"/>
    <col min="9" max="9" width="4.375" style="181" customWidth="1"/>
    <col min="10" max="10" width="6.5" style="181" customWidth="1"/>
    <col min="11" max="11" width="4.5" style="181" customWidth="1"/>
    <col min="12" max="15" width="8.25" style="181"/>
    <col min="16" max="16" width="4.375" style="181" customWidth="1"/>
    <col min="17" max="16384" width="8.25" style="181"/>
  </cols>
  <sheetData>
    <row r="1" spans="1:44" ht="25.5" customHeight="1" x14ac:dyDescent="0.25">
      <c r="A1" s="182"/>
      <c r="B1" s="183" t="s">
        <v>172</v>
      </c>
      <c r="C1" s="184"/>
      <c r="D1" s="185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 x14ac:dyDescent="0.25">
      <c r="A2" s="186" t="s">
        <v>173</v>
      </c>
      <c r="B2" s="186" t="s">
        <v>174</v>
      </c>
      <c r="C2" s="187"/>
      <c r="D2" s="185" t="s">
        <v>267</v>
      </c>
      <c r="E2"/>
      <c r="F2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297"/>
      <c r="B3" s="296" t="s">
        <v>175</v>
      </c>
      <c r="C3" s="187"/>
      <c r="D3" s="189"/>
      <c r="E3"/>
      <c r="F3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293">
        <v>1</v>
      </c>
      <c r="B4" s="292" t="s">
        <v>266</v>
      </c>
      <c r="C4" s="190"/>
      <c r="D4" s="191" t="s">
        <v>176</v>
      </c>
      <c r="E4"/>
      <c r="F4"/>
      <c r="G4" s="192"/>
      <c r="H4" s="192"/>
      <c r="I4" s="188"/>
      <c r="J4" s="188"/>
      <c r="K4" s="193"/>
      <c r="L4" s="348"/>
      <c r="M4" s="348"/>
      <c r="N4" s="348"/>
      <c r="O4" s="348"/>
      <c r="P4" s="194"/>
      <c r="Q4" s="188"/>
      <c r="R4" s="188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293">
        <v>2</v>
      </c>
      <c r="B5" s="292" t="s">
        <v>265</v>
      </c>
      <c r="C5" s="195"/>
      <c r="D5" s="347" t="s">
        <v>264</v>
      </c>
      <c r="E5"/>
      <c r="F5"/>
      <c r="G5" s="196"/>
      <c r="H5" s="196"/>
      <c r="I5" s="188"/>
      <c r="J5" s="188"/>
      <c r="K5" s="193"/>
      <c r="L5" s="197"/>
      <c r="M5" s="188"/>
      <c r="N5" s="188"/>
      <c r="O5" s="188"/>
      <c r="P5" s="188"/>
      <c r="Q5" s="188"/>
      <c r="R5" s="18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293">
        <v>3</v>
      </c>
      <c r="B6" s="292" t="s">
        <v>263</v>
      </c>
      <c r="C6" s="190"/>
      <c r="D6" s="347"/>
      <c r="E6"/>
      <c r="F6"/>
      <c r="G6" s="188"/>
      <c r="H6" s="188"/>
      <c r="I6" s="188"/>
      <c r="J6" s="188"/>
      <c r="K6" s="198"/>
      <c r="L6" s="348"/>
      <c r="M6" s="348"/>
      <c r="N6" s="348"/>
      <c r="O6" s="348"/>
      <c r="P6" s="188"/>
      <c r="Q6" s="188"/>
      <c r="R6" s="18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293">
        <v>4</v>
      </c>
      <c r="B7" s="292" t="s">
        <v>262</v>
      </c>
      <c r="C7" s="190"/>
      <c r="D7" s="347"/>
      <c r="E7"/>
      <c r="F7"/>
      <c r="G7" s="188"/>
      <c r="H7" s="188"/>
      <c r="I7" s="188"/>
      <c r="J7" s="188"/>
      <c r="K7" s="198"/>
      <c r="L7" s="194"/>
      <c r="M7" s="194"/>
      <c r="N7" s="194"/>
      <c r="O7" s="194"/>
      <c r="P7" s="188"/>
      <c r="Q7" s="188"/>
      <c r="R7" s="18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293">
        <v>5</v>
      </c>
      <c r="B8" s="292" t="s">
        <v>261</v>
      </c>
      <c r="C8" s="190"/>
      <c r="D8" s="347"/>
      <c r="E8"/>
      <c r="F8"/>
      <c r="G8" s="188"/>
      <c r="H8" s="188"/>
      <c r="I8" s="188"/>
      <c r="J8" s="188"/>
      <c r="K8" s="198"/>
      <c r="L8" s="194"/>
      <c r="M8" s="194"/>
      <c r="N8" s="194"/>
      <c r="O8" s="194"/>
      <c r="P8" s="188"/>
      <c r="Q8" s="188"/>
      <c r="R8" s="18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 x14ac:dyDescent="0.25">
      <c r="A9" s="293"/>
      <c r="B9" s="294" t="s">
        <v>260</v>
      </c>
      <c r="C9" s="199"/>
      <c r="D9" s="347"/>
      <c r="E9"/>
      <c r="F9"/>
      <c r="G9" s="348"/>
      <c r="H9" s="348"/>
      <c r="I9" s="348"/>
      <c r="J9" s="348"/>
      <c r="K9" s="193"/>
      <c r="L9" s="348"/>
      <c r="M9" s="348"/>
      <c r="N9" s="348"/>
      <c r="O9" s="348"/>
      <c r="P9" s="194"/>
      <c r="Q9" s="188"/>
      <c r="R9" s="18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4.25" customHeight="1" x14ac:dyDescent="0.25">
      <c r="A10" s="293">
        <v>1</v>
      </c>
      <c r="B10" s="292" t="s">
        <v>259</v>
      </c>
      <c r="C10" s="190"/>
      <c r="D10" s="347"/>
      <c r="E10"/>
      <c r="F10"/>
      <c r="G10" s="194"/>
      <c r="H10" s="194"/>
      <c r="I10" s="194"/>
      <c r="J10" s="194"/>
      <c r="K10" s="193"/>
      <c r="L10" s="194"/>
      <c r="M10" s="194"/>
      <c r="N10" s="194"/>
      <c r="O10" s="194"/>
      <c r="P10" s="194"/>
      <c r="Q10" s="188"/>
      <c r="R10" s="188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293">
        <v>2</v>
      </c>
      <c r="B11" s="292" t="s">
        <v>258</v>
      </c>
      <c r="C11" s="187"/>
      <c r="D11" s="191" t="s">
        <v>177</v>
      </c>
      <c r="E11"/>
      <c r="F11"/>
      <c r="G11" s="192"/>
      <c r="H11" s="188"/>
      <c r="I11" s="188"/>
      <c r="J11" s="188"/>
      <c r="K11" s="198"/>
      <c r="L11" s="348"/>
      <c r="M11" s="348"/>
      <c r="N11" s="348"/>
      <c r="O11" s="348"/>
      <c r="P11" s="194"/>
      <c r="Q11" s="188"/>
      <c r="R11" s="18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 x14ac:dyDescent="0.25">
      <c r="A12" s="293">
        <v>3</v>
      </c>
      <c r="B12" s="292" t="s">
        <v>257</v>
      </c>
      <c r="C12" s="187"/>
      <c r="D12" s="347" t="s">
        <v>178</v>
      </c>
      <c r="E12"/>
      <c r="F12"/>
      <c r="G12" s="192"/>
      <c r="H12" s="188"/>
      <c r="I12" s="188"/>
      <c r="J12" s="188"/>
      <c r="K12" s="198"/>
      <c r="L12" s="194"/>
      <c r="M12" s="194"/>
      <c r="N12" s="194"/>
      <c r="O12" s="194"/>
      <c r="P12" s="194"/>
      <c r="Q12" s="188"/>
      <c r="R12" s="188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293">
        <v>4</v>
      </c>
      <c r="B13" s="292" t="s">
        <v>256</v>
      </c>
      <c r="C13" s="187"/>
      <c r="D13" s="347"/>
      <c r="E13"/>
      <c r="F13"/>
      <c r="G13" s="197"/>
      <c r="H13" s="197"/>
      <c r="I13" s="197"/>
      <c r="J13" s="188"/>
      <c r="K13" s="200"/>
      <c r="L13" s="348"/>
      <c r="M13" s="348"/>
      <c r="N13" s="348"/>
      <c r="O13" s="348"/>
      <c r="P13" s="188"/>
      <c r="Q13" s="188"/>
      <c r="R13" s="18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293">
        <v>5</v>
      </c>
      <c r="B14" s="292" t="s">
        <v>255</v>
      </c>
      <c r="C14" s="187"/>
      <c r="D14" s="347"/>
      <c r="E14"/>
      <c r="F14"/>
      <c r="G14" s="192"/>
      <c r="H14" s="192"/>
      <c r="I14" s="192"/>
      <c r="J14" s="188"/>
      <c r="K14" s="201"/>
      <c r="L14" s="348"/>
      <c r="M14" s="348"/>
      <c r="N14" s="348"/>
      <c r="O14" s="348"/>
      <c r="P14" s="194"/>
      <c r="Q14" s="188"/>
      <c r="R14" s="188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293"/>
      <c r="B15" s="294" t="s">
        <v>254</v>
      </c>
      <c r="C15" s="202"/>
      <c r="D15" s="347"/>
      <c r="E15"/>
      <c r="F15"/>
      <c r="G15" s="348"/>
      <c r="H15" s="348"/>
      <c r="I15" s="348"/>
      <c r="J15" s="348"/>
      <c r="K15" s="201"/>
      <c r="L15" s="348"/>
      <c r="M15" s="348"/>
      <c r="N15" s="348"/>
      <c r="O15" s="348"/>
      <c r="P15" s="188"/>
      <c r="Q15" s="188"/>
      <c r="R15" s="18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293">
        <v>1</v>
      </c>
      <c r="B16" s="292" t="s">
        <v>253</v>
      </c>
      <c r="C16" s="188"/>
      <c r="D16" s="347"/>
      <c r="E16"/>
      <c r="F16" s="203"/>
      <c r="G16" s="348"/>
      <c r="H16" s="348"/>
      <c r="I16" s="348"/>
      <c r="J16" s="348"/>
      <c r="K16" s="198"/>
      <c r="L16" s="348"/>
      <c r="M16" s="348"/>
      <c r="N16" s="348"/>
      <c r="O16" s="187"/>
      <c r="P16" s="204"/>
      <c r="Q16" s="188"/>
      <c r="R16" s="18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7.25" customHeight="1" x14ac:dyDescent="0.25">
      <c r="A17" s="293"/>
      <c r="B17" s="295" t="s">
        <v>252</v>
      </c>
      <c r="C17" s="188"/>
      <c r="D17" s="347"/>
      <c r="E17"/>
      <c r="F17"/>
      <c r="G17" s="194"/>
      <c r="H17" s="194"/>
      <c r="I17" s="194"/>
      <c r="J17" s="194"/>
      <c r="K17" s="198"/>
      <c r="L17" s="194"/>
      <c r="M17" s="194"/>
      <c r="N17" s="194"/>
      <c r="O17" s="187"/>
      <c r="P17" s="204"/>
      <c r="Q17" s="188"/>
      <c r="R17" s="18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9.5" customHeight="1" x14ac:dyDescent="0.25">
      <c r="A18" s="293"/>
      <c r="B18" s="294" t="s">
        <v>251</v>
      </c>
      <c r="C18" s="187"/>
      <c r="D18" s="347" t="s">
        <v>250</v>
      </c>
      <c r="E18"/>
      <c r="F18"/>
      <c r="G18" s="197"/>
      <c r="H18" s="197"/>
      <c r="I18" s="197"/>
      <c r="J18" s="197"/>
      <c r="K18" s="205"/>
      <c r="L18" s="206"/>
      <c r="M18" s="188"/>
      <c r="N18" s="188"/>
      <c r="O18" s="188"/>
      <c r="P18" s="204"/>
      <c r="Q18" s="188"/>
      <c r="R18" s="18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6.5" customHeight="1" x14ac:dyDescent="0.25">
      <c r="A19" s="293">
        <v>1</v>
      </c>
      <c r="B19" s="292" t="s">
        <v>249</v>
      </c>
      <c r="C19" s="187"/>
      <c r="D19" s="347"/>
      <c r="E19"/>
      <c r="F19" s="203"/>
      <c r="G19" s="197"/>
      <c r="H19" s="197"/>
      <c r="I19" s="188"/>
      <c r="J19" s="194"/>
      <c r="K19" s="207"/>
      <c r="L19" s="188"/>
      <c r="M19" s="188"/>
      <c r="N19" s="188"/>
      <c r="O19" s="188"/>
      <c r="P19" s="204"/>
      <c r="Q19" s="188"/>
      <c r="R19" s="18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7.25" customHeight="1" x14ac:dyDescent="0.25">
      <c r="A20" s="293">
        <v>2</v>
      </c>
      <c r="B20" s="292" t="s">
        <v>248</v>
      </c>
      <c r="C20" s="208"/>
      <c r="D20" s="347"/>
      <c r="E20"/>
      <c r="F20"/>
      <c r="G20" s="188"/>
      <c r="H20" s="188"/>
      <c r="I20" s="188"/>
      <c r="J20" s="188"/>
      <c r="K20" s="188"/>
      <c r="L20" s="196"/>
      <c r="M20" s="196"/>
      <c r="N20" s="196"/>
      <c r="O20" s="188"/>
      <c r="P20" s="188"/>
      <c r="Q20" s="188"/>
      <c r="R20" s="18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5.75" customHeight="1" x14ac:dyDescent="0.25">
      <c r="A21" s="212"/>
      <c r="B21" s="4"/>
      <c r="C21" s="188"/>
      <c r="D21" s="347"/>
      <c r="E21"/>
      <c r="F21" s="203"/>
      <c r="G21" s="188"/>
      <c r="H21" s="188"/>
      <c r="I21" s="188"/>
      <c r="J21" s="188"/>
      <c r="K21" s="188"/>
      <c r="L21" s="188"/>
      <c r="M21" s="188"/>
      <c r="N21" s="188"/>
      <c r="O21" s="196"/>
      <c r="P21" s="188"/>
      <c r="Q21" s="188"/>
      <c r="R21" s="18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8" customHeight="1" x14ac:dyDescent="0.25">
      <c r="A22" s="212"/>
      <c r="B22" s="4"/>
      <c r="C22" s="209"/>
      <c r="D22" s="347"/>
      <c r="E22"/>
      <c r="F22"/>
      <c r="G22" s="188"/>
      <c r="H22" s="188"/>
      <c r="I22" s="188"/>
      <c r="J22" s="188"/>
      <c r="K22" s="188"/>
      <c r="L22" s="188"/>
      <c r="M22" s="188"/>
      <c r="N22" s="188"/>
      <c r="O22" s="196"/>
      <c r="P22" s="188"/>
      <c r="Q22" s="188"/>
      <c r="R22" s="188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212"/>
      <c r="B23" s="290"/>
      <c r="C23" s="210"/>
      <c r="D23" s="347"/>
      <c r="E23"/>
      <c r="F23"/>
      <c r="G23" s="188"/>
      <c r="H23" s="188"/>
      <c r="I23" s="188"/>
      <c r="J23" s="188"/>
      <c r="K23" s="348"/>
      <c r="L23" s="348"/>
      <c r="M23" s="348"/>
      <c r="N23" s="348"/>
      <c r="O23" s="188"/>
      <c r="P23" s="188"/>
      <c r="Q23" s="188"/>
      <c r="R23" s="18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5.75" x14ac:dyDescent="0.25">
      <c r="A24" s="212"/>
      <c r="B24" s="291"/>
      <c r="C24" s="188"/>
      <c r="D24" s="347"/>
      <c r="E24"/>
      <c r="F24"/>
      <c r="G24" s="188"/>
      <c r="H24" s="188"/>
      <c r="I24" s="188"/>
      <c r="J24" s="188"/>
      <c r="K24" s="188"/>
      <c r="L24" s="188"/>
      <c r="M24" s="188"/>
      <c r="N24" s="188"/>
      <c r="O24" s="197"/>
      <c r="P24" s="188"/>
      <c r="Q24" s="188"/>
      <c r="R24" s="188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" customHeight="1" x14ac:dyDescent="0.25">
      <c r="A25" s="212"/>
      <c r="B25" s="290"/>
      <c r="C25" s="188"/>
      <c r="D25" s="347"/>
      <c r="E25"/>
      <c r="F25"/>
      <c r="G25" s="188"/>
      <c r="H25" s="188"/>
      <c r="I25" s="188"/>
      <c r="J25" s="188"/>
      <c r="K25" s="188"/>
      <c r="L25" s="188"/>
      <c r="M25" s="188"/>
      <c r="N25" s="188"/>
      <c r="O25" s="197"/>
      <c r="P25" s="188"/>
      <c r="Q25" s="188"/>
      <c r="R25" s="188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" customHeight="1" x14ac:dyDescent="0.25">
      <c r="A26" s="212"/>
      <c r="B26" s="291"/>
      <c r="C26" s="188"/>
      <c r="D26" s="347"/>
      <c r="E26"/>
      <c r="F26"/>
      <c r="G26" s="188"/>
      <c r="H26" s="188"/>
      <c r="I26" s="188"/>
      <c r="J26" s="188"/>
      <c r="K26" s="188"/>
      <c r="L26" s="188"/>
      <c r="M26" s="188"/>
      <c r="N26" s="188"/>
      <c r="O26" s="197"/>
      <c r="P26" s="188"/>
      <c r="Q26" s="188"/>
      <c r="R26" s="188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.75" customHeight="1" x14ac:dyDescent="0.25">
      <c r="A27" s="212"/>
      <c r="B27" s="290"/>
      <c r="C27" s="188"/>
      <c r="D27" s="347"/>
      <c r="E27"/>
      <c r="F27"/>
      <c r="G27" s="188"/>
      <c r="H27" s="188"/>
      <c r="I27" s="188"/>
      <c r="J27" s="188"/>
      <c r="K27" s="188"/>
      <c r="L27" s="188"/>
      <c r="M27" s="188"/>
      <c r="N27" s="188"/>
      <c r="O27" s="197"/>
      <c r="P27" s="188"/>
      <c r="Q27" s="188"/>
      <c r="R27" s="188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.75" customHeight="1" x14ac:dyDescent="0.25">
      <c r="A28" s="212"/>
      <c r="B28" s="290"/>
      <c r="C28" s="188"/>
      <c r="D28" s="347"/>
      <c r="E28"/>
      <c r="F28"/>
      <c r="G28" s="188"/>
      <c r="H28" s="188"/>
      <c r="I28" s="188"/>
      <c r="J28" s="188"/>
      <c r="K28" s="188"/>
      <c r="L28" s="188"/>
      <c r="M28" s="188"/>
      <c r="N28" s="188"/>
      <c r="O28" s="197"/>
      <c r="P28" s="188"/>
      <c r="Q28" s="188"/>
      <c r="R28" s="18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 x14ac:dyDescent="0.25">
      <c r="A29" s="212"/>
      <c r="B29" s="213"/>
      <c r="C29" s="188"/>
      <c r="D29" s="191" t="s">
        <v>179</v>
      </c>
      <c r="E29"/>
      <c r="F29"/>
      <c r="G29" s="188"/>
      <c r="H29" s="188"/>
      <c r="I29" s="188"/>
      <c r="J29" s="188"/>
      <c r="K29" s="188"/>
      <c r="L29" s="188"/>
      <c r="M29" s="188"/>
      <c r="N29" s="188"/>
      <c r="O29" s="197"/>
      <c r="P29" s="188"/>
      <c r="Q29" s="188"/>
      <c r="R29" s="188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21" customHeight="1" x14ac:dyDescent="0.25">
      <c r="A30" s="212"/>
      <c r="B30" s="213"/>
      <c r="C30" s="188"/>
      <c r="D30" s="349" t="s">
        <v>247</v>
      </c>
      <c r="E30"/>
      <c r="F30"/>
      <c r="G30" s="188"/>
      <c r="H30" s="188"/>
      <c r="I30" s="188"/>
      <c r="J30" s="188"/>
      <c r="K30" s="188"/>
      <c r="L30" s="188"/>
      <c r="M30" s="188"/>
      <c r="N30" s="188"/>
      <c r="O30" s="197"/>
      <c r="P30" s="188"/>
      <c r="Q30" s="188"/>
      <c r="R30" s="188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9.5" customHeight="1" x14ac:dyDescent="0.25">
      <c r="A31" s="212"/>
      <c r="B31" s="289"/>
      <c r="C31" s="188"/>
      <c r="D31" s="349"/>
      <c r="E31"/>
      <c r="F31"/>
      <c r="G31" s="188"/>
      <c r="H31" s="188"/>
      <c r="I31" s="188"/>
      <c r="J31" s="188"/>
      <c r="K31" s="188"/>
      <c r="L31" s="188"/>
      <c r="M31" s="188"/>
      <c r="N31" s="188"/>
      <c r="O31" s="197"/>
      <c r="P31" s="188"/>
      <c r="Q31" s="188"/>
      <c r="R31" s="188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48.75" customHeight="1" x14ac:dyDescent="0.25">
      <c r="A32" s="212"/>
      <c r="B32" s="288"/>
      <c r="C32" s="188"/>
      <c r="D32" s="349"/>
      <c r="E32"/>
      <c r="F32"/>
      <c r="G32" s="188"/>
      <c r="H32" s="188"/>
      <c r="I32" s="188"/>
      <c r="J32" s="188"/>
      <c r="K32" s="188"/>
      <c r="L32" s="188"/>
      <c r="M32" s="188"/>
      <c r="N32" s="188"/>
      <c r="O32" s="197"/>
      <c r="P32" s="188"/>
      <c r="Q32" s="188"/>
      <c r="R32" s="188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x14ac:dyDescent="0.25">
      <c r="A33" s="215"/>
      <c r="B33" s="216" t="s">
        <v>180</v>
      </c>
      <c r="C33" s="188"/>
      <c r="D33" s="21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7.649999999999999" customHeight="1" x14ac:dyDescent="0.25">
      <c r="A34" s="215"/>
      <c r="B34" s="350" t="s">
        <v>181</v>
      </c>
      <c r="C34" s="350"/>
      <c r="D34" s="350" t="s">
        <v>182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x14ac:dyDescent="0.25">
      <c r="A35" s="217"/>
      <c r="B35" s="350"/>
      <c r="C35" s="350"/>
      <c r="D35" s="350" t="s">
        <v>183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x14ac:dyDescent="0.25">
      <c r="A36" s="215"/>
      <c r="B36" s="216" t="s">
        <v>184</v>
      </c>
      <c r="C36"/>
      <c r="D36" s="21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x14ac:dyDescent="0.25">
      <c r="A37" s="215"/>
      <c r="B37" s="216" t="s">
        <v>185</v>
      </c>
      <c r="C37"/>
      <c r="D37" s="217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customHeight="1" x14ac:dyDescent="0.25">
      <c r="A38" s="215"/>
      <c r="B38" s="351" t="s">
        <v>246</v>
      </c>
      <c r="C38" s="351"/>
      <c r="D38" s="35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5.75" x14ac:dyDescent="0.25">
      <c r="A39" s="215"/>
      <c r="B39" s="351"/>
      <c r="C39" s="351"/>
      <c r="D39" s="35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5.75" x14ac:dyDescent="0.25">
      <c r="A40" s="215"/>
      <c r="B40" s="351"/>
      <c r="C40" s="351"/>
      <c r="D40" s="35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5.75" x14ac:dyDescent="0.25">
      <c r="A41" s="215"/>
      <c r="B41" s="351"/>
      <c r="C41" s="351"/>
      <c r="D41" s="35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8.1" customHeight="1" x14ac:dyDescent="0.25">
      <c r="A42" s="215"/>
      <c r="B42" s="351"/>
      <c r="C42" s="351"/>
      <c r="D42" s="35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0.15" customHeight="1" x14ac:dyDescent="0.25">
      <c r="A43" s="215"/>
      <c r="B43" s="346" t="s">
        <v>186</v>
      </c>
      <c r="C43" s="346"/>
      <c r="D43" s="346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5.75" x14ac:dyDescent="0.25">
      <c r="A44" s="215"/>
      <c r="B44" s="346"/>
      <c r="C44" s="346"/>
      <c r="D44" s="346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5.75" x14ac:dyDescent="0.25">
      <c r="A45" s="218"/>
      <c r="B45" s="346"/>
      <c r="C45" s="346"/>
      <c r="D45" s="346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5.75" x14ac:dyDescent="0.25">
      <c r="A46" s="215"/>
      <c r="B46" s="346"/>
      <c r="C46" s="346"/>
      <c r="D46" s="346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5.75" x14ac:dyDescent="0.25">
      <c r="A47" s="217"/>
      <c r="B47" s="216" t="s">
        <v>187</v>
      </c>
      <c r="C47" s="219"/>
      <c r="D47" s="220"/>
      <c r="E47"/>
      <c r="F47"/>
      <c r="G47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29.25" customHeight="1" x14ac:dyDescent="0.25">
      <c r="A48" s="218"/>
      <c r="B48" s="346" t="s">
        <v>188</v>
      </c>
      <c r="C48" s="346"/>
      <c r="D48" s="346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36.75" customHeight="1" x14ac:dyDescent="0.25">
      <c r="A49" s="222"/>
      <c r="B49" s="223" t="s">
        <v>189</v>
      </c>
      <c r="C49" s="224"/>
      <c r="D49" s="225"/>
      <c r="E49" s="226"/>
      <c r="F49" s="226"/>
      <c r="G49"/>
      <c r="H49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</row>
    <row r="50" spans="1:44" ht="15.75" x14ac:dyDescent="0.25">
      <c r="A50" s="227"/>
      <c r="B50" s="228"/>
      <c r="C50" s="229"/>
      <c r="D50" s="230"/>
      <c r="E50" s="231"/>
      <c r="F50" s="231"/>
      <c r="G50" s="232"/>
      <c r="H50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</row>
    <row r="51" spans="1:44" ht="15.75" customHeight="1" x14ac:dyDescent="0.25">
      <c r="A51" s="233"/>
      <c r="B51" s="217"/>
      <c r="C51"/>
      <c r="D51" s="217"/>
      <c r="E51" s="234"/>
      <c r="F51" s="234"/>
      <c r="G51"/>
      <c r="H5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</row>
    <row r="52" spans="1:44" ht="15.75" customHeight="1" x14ac:dyDescent="0.25">
      <c r="A52" s="233"/>
      <c r="B52" s="223" t="s">
        <v>244</v>
      </c>
      <c r="C52" s="235"/>
      <c r="D52" s="230" t="s">
        <v>245</v>
      </c>
      <c r="E52" s="234"/>
      <c r="F52" s="234"/>
      <c r="G52"/>
      <c r="H52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</row>
    <row r="53" spans="1:44" ht="15.75" customHeight="1" x14ac:dyDescent="0.25">
      <c r="A53" s="233"/>
      <c r="B53" s="236"/>
      <c r="C53" s="236"/>
      <c r="D53" s="236"/>
      <c r="E53" s="234"/>
      <c r="F53" s="234"/>
      <c r="G53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</row>
    <row r="54" spans="1:44" ht="15.75" customHeight="1" x14ac:dyDescent="0.25">
      <c r="A54" s="233"/>
      <c r="B54" s="223"/>
      <c r="C54" s="229"/>
      <c r="D54" s="230"/>
      <c r="E54" s="234"/>
      <c r="F54" s="234"/>
      <c r="G54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</row>
    <row r="55" spans="1:44" ht="15.75" customHeight="1" x14ac:dyDescent="0.25">
      <c r="A55" s="222"/>
      <c r="B55" s="237"/>
      <c r="C55" s="224"/>
      <c r="D55" s="225"/>
      <c r="E55" s="226"/>
      <c r="F55" s="226"/>
      <c r="G55"/>
      <c r="H55" s="221"/>
      <c r="I55" s="214"/>
      <c r="J55" s="214"/>
      <c r="K55" s="214"/>
      <c r="L55"/>
      <c r="M55" s="238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5" customHeight="1" x14ac:dyDescent="0.25">
      <c r="A56" s="227"/>
      <c r="B56" s="228"/>
      <c r="C56" s="229"/>
      <c r="D56" s="230"/>
      <c r="E56" s="231"/>
      <c r="F56" s="231"/>
      <c r="G56" s="239"/>
      <c r="H56" s="221"/>
      <c r="I56" s="214"/>
      <c r="J56" s="214"/>
      <c r="K56" s="21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5" customHeight="1" x14ac:dyDescent="0.25">
      <c r="A57" s="233"/>
      <c r="B57" s="217"/>
      <c r="C57"/>
      <c r="D57" s="217"/>
      <c r="E57" s="234"/>
      <c r="F57" s="234"/>
      <c r="G57" s="221"/>
      <c r="H57" s="221"/>
      <c r="I57" s="214"/>
      <c r="J57" s="214"/>
      <c r="K57" s="21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5.75" customHeight="1" x14ac:dyDescent="0.25">
      <c r="A58" s="233"/>
      <c r="B58" s="237"/>
      <c r="C58" s="229"/>
      <c r="D58" s="230"/>
      <c r="E58" s="234"/>
      <c r="F58" s="234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</row>
    <row r="59" spans="1:44" ht="15.75" customHeight="1" x14ac:dyDescent="0.25">
      <c r="A59" s="233"/>
      <c r="B59" s="236"/>
      <c r="C59" s="236"/>
      <c r="D59" s="236"/>
      <c r="E59" s="234"/>
      <c r="F59" s="234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</row>
    <row r="60" spans="1:44" ht="12.75" customHeight="1" x14ac:dyDescent="0.25">
      <c r="A60" s="233"/>
      <c r="B60" s="237"/>
      <c r="C60" s="229"/>
      <c r="D60" s="230"/>
      <c r="E60" s="234"/>
      <c r="F60" s="234"/>
      <c r="G60" s="221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</row>
    <row r="61" spans="1:44" ht="15.75" x14ac:dyDescent="0.25">
      <c r="A61" s="222"/>
      <c r="B61" s="237"/>
      <c r="C61" s="224"/>
      <c r="D61" s="225"/>
      <c r="E61" s="226"/>
      <c r="F61" s="226"/>
      <c r="G61" s="221"/>
      <c r="H61"/>
      <c r="I61"/>
      <c r="J61"/>
      <c r="K61"/>
      <c r="L61"/>
      <c r="Q61"/>
      <c r="R61"/>
    </row>
    <row r="62" spans="1:44" ht="12.75" customHeight="1" x14ac:dyDescent="0.25">
      <c r="A62" s="227"/>
      <c r="B62" s="228"/>
      <c r="C62" s="229"/>
      <c r="D62" s="230"/>
      <c r="E62" s="231"/>
      <c r="F62" s="231"/>
      <c r="G62"/>
      <c r="H62" s="240"/>
      <c r="I62" s="241"/>
      <c r="J62"/>
      <c r="K62"/>
      <c r="L62"/>
      <c r="Q62" s="242"/>
      <c r="R62" s="242"/>
    </row>
  </sheetData>
  <sheetProtection selectLockedCells="1" selectUnlockedCells="1"/>
  <mergeCells count="21">
    <mergeCell ref="E1:R1"/>
    <mergeCell ref="L4:O4"/>
    <mergeCell ref="D5:D10"/>
    <mergeCell ref="L6:O6"/>
    <mergeCell ref="G9:J9"/>
    <mergeCell ref="L9:O9"/>
    <mergeCell ref="L11:O11"/>
    <mergeCell ref="D12:D17"/>
    <mergeCell ref="L13:O13"/>
    <mergeCell ref="L14:O14"/>
    <mergeCell ref="G15:J15"/>
    <mergeCell ref="L15:O15"/>
    <mergeCell ref="G16:J16"/>
    <mergeCell ref="L16:N16"/>
    <mergeCell ref="B43:D46"/>
    <mergeCell ref="B48:D48"/>
    <mergeCell ref="D18:D28"/>
    <mergeCell ref="K23:N23"/>
    <mergeCell ref="D30:D32"/>
    <mergeCell ref="B34:D35"/>
    <mergeCell ref="B38:D42"/>
  </mergeCells>
  <hyperlinks>
    <hyperlink ref="B17" location="_ftn1" display="_ftn1"/>
  </hyperlink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Титул</vt:lpstr>
      <vt:lpstr>43.02.12</vt:lpstr>
      <vt:lpstr>Практики (2)</vt:lpstr>
      <vt:lpstr>'Практики (2)'!_ftnref1</vt:lpstr>
      <vt:lpstr>'43.02.12'!_xlnm.Print_Area</vt:lpstr>
      <vt:lpstr>'Практики (2)'!_xlnm.Print_Area</vt:lpstr>
      <vt:lpstr>Титул!_xlnm.Print_Area</vt:lpstr>
      <vt:lpstr>'43.02.12'!_xlnm.Print_Area_0</vt:lpstr>
      <vt:lpstr>'Практики (2)'!_xlnm.Print_Area_0</vt:lpstr>
      <vt:lpstr>Титул!_xlnm.Print_Area_0</vt:lpstr>
      <vt:lpstr>'43.02.12'!_xlnm.Print_Area_0_0</vt:lpstr>
      <vt:lpstr>'Практики (2)'!_xlnm.Print_Area_0_0</vt:lpstr>
      <vt:lpstr>Титул!_xlnm.Print_Area_0_0</vt:lpstr>
      <vt:lpstr>'43.02.12'!Excel_BuiltIn_Print_Area_2_1</vt:lpstr>
      <vt:lpstr>'43.02.12'!Область_печати</vt:lpstr>
      <vt:lpstr>'Практики (2)'!Область_печати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2020-09-17T11:35:16Z</cp:lastPrinted>
  <dcterms:created xsi:type="dcterms:W3CDTF">2019-07-12T11:27:12Z</dcterms:created>
  <dcterms:modified xsi:type="dcterms:W3CDTF">2020-10-12T19:06:23Z</dcterms:modified>
</cp:coreProperties>
</file>