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пдлотявдлок\Новая папка\"/>
    </mc:Choice>
  </mc:AlternateContent>
  <bookViews>
    <workbookView xWindow="0" yWindow="0" windowWidth="28800" windowHeight="12330" tabRatio="820" activeTab="2"/>
  </bookViews>
  <sheets>
    <sheet name="Титул" sheetId="1" r:id="rId1"/>
    <sheet name="54.02.02" sheetId="2" r:id="rId2"/>
    <sheet name="Практики" sheetId="3" r:id="rId3"/>
  </sheets>
  <definedNames>
    <definedName name="__xlnm.Print_Area" localSheetId="1">'54.02.02'!$A$1:$R$75</definedName>
    <definedName name="__xlnm.Print_Area" localSheetId="2">Практики!$A$1:$D$67</definedName>
    <definedName name="__xlnm.Print_Area" localSheetId="0">Титул!$A$1:$BL$25</definedName>
    <definedName name="__xlnm.Print_Area_0" localSheetId="1">'54.02.02'!$A$1:$R$75</definedName>
    <definedName name="__xlnm.Print_Area_0" localSheetId="2">Практики!$A$1:$D$67</definedName>
    <definedName name="__xlnm.Print_Area_0" localSheetId="0">Титул!$A$1:$BL$25</definedName>
    <definedName name="__xlnm.Print_Area_0_0" localSheetId="1">'54.02.02'!$A$1:$R$75</definedName>
    <definedName name="__xlnm.Print_Area_0_0" localSheetId="2">Практики!$A$1:$D$67</definedName>
    <definedName name="__xlnm.Print_Area_0_0" localSheetId="0">Титул!$A$1:$BL$25</definedName>
    <definedName name="Excel_BuiltIn_Print_Area_2_1" localSheetId="1">'54.02.02'!$A$1:$Q$75</definedName>
    <definedName name="Excel_BuiltIn_Print_Area_2_1">#N/A</definedName>
    <definedName name="Excel_BuiltIn_Print_Area_3_1" localSheetId="1">#N/A</definedName>
    <definedName name="Excel_BuiltIn_Print_Area_3_1">#N/A</definedName>
    <definedName name="_xlnm.Print_Area" localSheetId="1">'54.02.02'!$A$1:$R$75</definedName>
    <definedName name="_xlnm.Print_Area" localSheetId="2">Практики!$A$1:$D$64</definedName>
    <definedName name="_xlnm.Print_Area" localSheetId="0">Титул!$A$1:$BL$25</definedName>
  </definedNames>
  <calcPr calcId="162913" iterateDelta="1E-4"/>
</workbook>
</file>

<file path=xl/calcChain.xml><?xml version="1.0" encoding="utf-8"?>
<calcChain xmlns="http://schemas.openxmlformats.org/spreadsheetml/2006/main">
  <c r="E35" i="2" l="1"/>
  <c r="E52" i="2"/>
  <c r="D52" i="2"/>
  <c r="E37" i="2"/>
  <c r="E39" i="2"/>
  <c r="D39" i="2"/>
  <c r="E57" i="2"/>
  <c r="F28" i="2"/>
  <c r="G28" i="2"/>
  <c r="F23" i="2"/>
  <c r="G23" i="2"/>
  <c r="F24" i="2"/>
  <c r="G24" i="2"/>
  <c r="F25" i="2"/>
  <c r="D25" i="2"/>
  <c r="F26" i="2"/>
  <c r="G26" i="2"/>
  <c r="F27" i="2"/>
  <c r="F20" i="2"/>
  <c r="D20" i="2"/>
  <c r="F13" i="2"/>
  <c r="G13" i="2"/>
  <c r="F14" i="2"/>
  <c r="D14" i="2"/>
  <c r="F15" i="2"/>
  <c r="F16" i="2"/>
  <c r="F17" i="2"/>
  <c r="G17" i="2"/>
  <c r="F18" i="2"/>
  <c r="G18" i="2"/>
  <c r="F19" i="2"/>
  <c r="D19" i="2"/>
  <c r="F51" i="2"/>
  <c r="F45" i="2"/>
  <c r="G45" i="2"/>
  <c r="G44" i="2"/>
  <c r="N63" i="2"/>
  <c r="O63" i="2"/>
  <c r="P63" i="2"/>
  <c r="E21" i="2"/>
  <c r="H21" i="2"/>
  <c r="J63" i="2"/>
  <c r="D53" i="2"/>
  <c r="G52" i="2"/>
  <c r="G53" i="2"/>
  <c r="F38" i="2"/>
  <c r="D38" i="2"/>
  <c r="F40" i="2"/>
  <c r="D40" i="2"/>
  <c r="D55" i="2"/>
  <c r="D48" i="2"/>
  <c r="E29" i="2"/>
  <c r="I29" i="2"/>
  <c r="H29" i="2"/>
  <c r="F59" i="2"/>
  <c r="D59" i="2"/>
  <c r="G54" i="2"/>
  <c r="D56" i="2"/>
  <c r="D47" i="2"/>
  <c r="H35" i="2"/>
  <c r="I35" i="2"/>
  <c r="BD18" i="1"/>
  <c r="BE18" i="1"/>
  <c r="BF18" i="1"/>
  <c r="BG18" i="1"/>
  <c r="BH18" i="1"/>
  <c r="BI18" i="1"/>
  <c r="BK18" i="1"/>
  <c r="E11" i="2"/>
  <c r="E10" i="2"/>
  <c r="H11" i="2"/>
  <c r="H10" i="2"/>
  <c r="I11" i="2"/>
  <c r="I10" i="2"/>
  <c r="I21" i="2"/>
  <c r="L63" i="2"/>
  <c r="M62" i="2"/>
  <c r="M68" i="2"/>
  <c r="M63" i="2"/>
  <c r="K63" i="2"/>
  <c r="J62" i="2"/>
  <c r="J68" i="2"/>
  <c r="F58" i="2"/>
  <c r="F57" i="2"/>
  <c r="H57" i="2"/>
  <c r="I57" i="2"/>
  <c r="BJ17" i="1"/>
  <c r="BL17" i="1"/>
  <c r="BJ15" i="1"/>
  <c r="BL15" i="1"/>
  <c r="BJ16" i="1"/>
  <c r="BL16" i="1"/>
  <c r="BJ14" i="1"/>
  <c r="F30" i="2"/>
  <c r="G30" i="2"/>
  <c r="G29" i="2"/>
  <c r="F31" i="2"/>
  <c r="D31" i="2"/>
  <c r="F32" i="2"/>
  <c r="D32" i="2"/>
  <c r="F33" i="2"/>
  <c r="D33" i="2"/>
  <c r="F34" i="2"/>
  <c r="D34" i="2"/>
  <c r="F36" i="2"/>
  <c r="D36" i="2"/>
  <c r="F41" i="2"/>
  <c r="D41" i="2"/>
  <c r="F42" i="2"/>
  <c r="D42" i="2"/>
  <c r="D46" i="2"/>
  <c r="E50" i="2"/>
  <c r="H50" i="2"/>
  <c r="I50" i="2"/>
  <c r="E44" i="2"/>
  <c r="H44" i="2"/>
  <c r="H43" i="2"/>
  <c r="H62" i="2"/>
  <c r="I44" i="2"/>
  <c r="I43" i="2"/>
  <c r="D27" i="2"/>
  <c r="F22" i="2"/>
  <c r="G22" i="2"/>
  <c r="G16" i="2"/>
  <c r="G15" i="2"/>
  <c r="F12" i="2"/>
  <c r="D12" i="2"/>
  <c r="G12" i="2"/>
  <c r="D49" i="2"/>
  <c r="D60" i="2"/>
  <c r="D61" i="2"/>
  <c r="K62" i="2"/>
  <c r="K68" i="2"/>
  <c r="L62" i="2"/>
  <c r="L68" i="2"/>
  <c r="N62" i="2"/>
  <c r="N68" i="2"/>
  <c r="O62" i="2"/>
  <c r="O68" i="2"/>
  <c r="P62" i="2"/>
  <c r="P68" i="2"/>
  <c r="Q68" i="2"/>
  <c r="D23" i="2"/>
  <c r="D26" i="2"/>
  <c r="D54" i="2"/>
  <c r="D45" i="2"/>
  <c r="D44" i="2"/>
  <c r="G39" i="2"/>
  <c r="G37" i="2"/>
  <c r="D37" i="2"/>
  <c r="BJ18" i="1"/>
  <c r="BL14" i="1"/>
  <c r="BL18" i="1"/>
  <c r="G59" i="2"/>
  <c r="D15" i="2"/>
  <c r="D16" i="2"/>
  <c r="D28" i="2"/>
  <c r="D13" i="2"/>
  <c r="G34" i="2"/>
  <c r="G27" i="2"/>
  <c r="D18" i="2"/>
  <c r="F50" i="2"/>
  <c r="G32" i="2"/>
  <c r="G41" i="2"/>
  <c r="G33" i="2"/>
  <c r="D24" i="2"/>
  <c r="G31" i="2"/>
  <c r="F44" i="2"/>
  <c r="F43" i="2"/>
  <c r="E43" i="2"/>
  <c r="E62" i="2"/>
  <c r="F29" i="2"/>
  <c r="G42" i="2"/>
  <c r="D22" i="2"/>
  <c r="D21" i="2"/>
  <c r="F35" i="2"/>
  <c r="D35" i="2"/>
  <c r="G36" i="2"/>
  <c r="G21" i="2"/>
  <c r="I62" i="2"/>
  <c r="D51" i="2"/>
  <c r="D50" i="2"/>
  <c r="D43" i="2"/>
  <c r="F21" i="2"/>
  <c r="F11" i="2"/>
  <c r="F10" i="2"/>
  <c r="F62" i="2"/>
  <c r="D62" i="2"/>
  <c r="G20" i="2"/>
  <c r="G25" i="2"/>
  <c r="D30" i="2"/>
  <c r="D29" i="2"/>
  <c r="G58" i="2"/>
  <c r="G57" i="2"/>
  <c r="G19" i="2"/>
  <c r="G38" i="2"/>
  <c r="G51" i="2"/>
  <c r="G50" i="2"/>
  <c r="G43" i="2"/>
  <c r="G40" i="2"/>
  <c r="G14" i="2"/>
  <c r="G11" i="2"/>
  <c r="G10" i="2"/>
  <c r="D58" i="2"/>
  <c r="D57" i="2"/>
  <c r="D17" i="2"/>
  <c r="D11" i="2"/>
  <c r="D10" i="2"/>
  <c r="G35" i="2"/>
  <c r="G62" i="2"/>
</calcChain>
</file>

<file path=xl/sharedStrings.xml><?xml version="1.0" encoding="utf-8"?>
<sst xmlns="http://schemas.openxmlformats.org/spreadsheetml/2006/main" count="412" uniqueCount="262">
  <si>
    <t>1. Г Р А Ф И К   У Ч Е Б Н О Г О   П Р О Ц Е С С А</t>
  </si>
  <si>
    <t>2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</si>
  <si>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</si>
  <si>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</si>
  <si>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</si>
  <si>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</si>
  <si>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</si>
  <si>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</si>
  <si>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</si>
  <si>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</si>
  <si>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</si>
  <si>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</si>
  <si>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</si>
  <si>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</si>
  <si>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</si>
  <si>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</si>
  <si>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</si>
  <si>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</si>
  <si>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</si>
  <si>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</si>
  <si>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</si>
  <si>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</si>
  <si>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</si>
  <si>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</si>
  <si>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</si>
  <si>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пред-</t>
  </si>
  <si>
    <t>точная</t>
  </si>
  <si>
    <t>итоговая</t>
  </si>
  <si>
    <t>кулы</t>
  </si>
  <si>
    <t>междисциплинарным</t>
  </si>
  <si>
    <t>специальности</t>
  </si>
  <si>
    <t>дипломная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</si>
  <si>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</si>
  <si>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</si>
  <si>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</si>
  <si>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</si>
  <si>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</si>
  <si>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</si>
  <si>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</si>
  <si>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х</t>
  </si>
  <si>
    <t>III</t>
  </si>
  <si>
    <t>+</t>
  </si>
  <si>
    <t>IV курс</t>
  </si>
  <si>
    <t>Итого:</t>
  </si>
  <si>
    <t>3. ПЛАН УЧЕБНОГО ПРОЦЕССА</t>
  </si>
  <si>
    <t>Формы промежуточной                       аттестации</t>
  </si>
  <si>
    <t>Учебная нагрузка обучающихся (час.)</t>
  </si>
  <si>
    <t>Распределение обязательной (аудиторной) нагрузки</t>
  </si>
  <si>
    <t>Максимальная</t>
  </si>
  <si>
    <t>Самостоятельная работа</t>
  </si>
  <si>
    <t>Обязательная аудиторная</t>
  </si>
  <si>
    <t>по курсам и семестрам (часов в семестр)</t>
  </si>
  <si>
    <t>Наименование циклов, дисциплин,</t>
  </si>
  <si>
    <t>всего занятий</t>
  </si>
  <si>
    <t>в том числе</t>
  </si>
  <si>
    <t>1 курс</t>
  </si>
  <si>
    <t>2 курс</t>
  </si>
  <si>
    <t>3 курс</t>
  </si>
  <si>
    <t>4 курс</t>
  </si>
  <si>
    <t>профессиональных модулей, МДК,</t>
  </si>
  <si>
    <t>лекций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</si>
  <si>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</si>
  <si>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</si>
  <si>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</si>
  <si>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</si>
  <si>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</si>
  <si>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</si>
  <si>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О.00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</si>
  <si>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</si>
  <si>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</si>
  <si>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</si>
  <si>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</si>
  <si>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</si>
  <si>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</si>
  <si>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ДЗ</t>
  </si>
  <si>
    <t>Обществознание</t>
  </si>
  <si>
    <t>ОГСЭ.00</t>
  </si>
  <si>
    <t>Общий гуманитарный и 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</si>
  <si>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</si>
  <si>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</si>
  <si>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</si>
  <si>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</si>
  <si>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</si>
  <si>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</si>
  <si>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Э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</si>
  <si>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</si>
  <si>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</si>
  <si>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</si>
  <si>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</si>
  <si>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</si>
  <si>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</si>
  <si>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</si>
  <si>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-, ДЗ</t>
  </si>
  <si>
    <t>Безопасность жизнедеятельности</t>
  </si>
  <si>
    <t>ПМ.00</t>
  </si>
  <si>
    <t>ПМ.01</t>
  </si>
  <si>
    <t>МДК.01.01</t>
  </si>
  <si>
    <t>УП.01</t>
  </si>
  <si>
    <t>ПМ.02</t>
  </si>
  <si>
    <t>МДК.02.01</t>
  </si>
  <si>
    <t>УП.02</t>
  </si>
  <si>
    <t>72</t>
  </si>
  <si>
    <t>ПП.02</t>
  </si>
  <si>
    <t>З</t>
  </si>
  <si>
    <t>ПМ.03</t>
  </si>
  <si>
    <t>МДК.03.01</t>
  </si>
  <si>
    <t>УП.03</t>
  </si>
  <si>
    <t>УП.04</t>
  </si>
  <si>
    <t>Всего:</t>
  </si>
  <si>
    <t>ПДП</t>
  </si>
  <si>
    <t>Производственная практика (преддипломная)</t>
  </si>
  <si>
    <t>4 нед</t>
  </si>
  <si>
    <t>ГИА</t>
  </si>
  <si>
    <t>Государственная итоговая аттестация</t>
  </si>
  <si>
    <t>6 нед</t>
  </si>
  <si>
    <t>дисциплин и МДК</t>
  </si>
  <si>
    <t>учебной практики</t>
  </si>
  <si>
    <t>производственной практики</t>
  </si>
  <si>
    <t>1. Программа базовой подготовки</t>
  </si>
  <si>
    <t>преддипломной практики</t>
  </si>
  <si>
    <t>экзаменов</t>
  </si>
  <si>
    <t>Выполнение ВКР с 38 по 41 неделю 8 семестра (всего 4 недели)</t>
  </si>
  <si>
    <t>зачетов</t>
  </si>
  <si>
    <t>4. Перечень лабораторий, кабинетов, мастерских</t>
  </si>
  <si>
    <t>№</t>
  </si>
  <si>
    <t>Наименование</t>
  </si>
  <si>
    <t>5 Пояснения к учебному плану</t>
  </si>
  <si>
    <t>Кабинеты:</t>
  </si>
  <si>
    <t>5.1 Нормативная база реализации ООП СПО</t>
  </si>
  <si>
    <t>5.2 Организация учебного процесса и режим занятий</t>
  </si>
  <si>
    <t>5.3 Общеобразовательный цикл</t>
  </si>
  <si>
    <t>Мастерские:</t>
  </si>
  <si>
    <t>5.4 Формирование вариативной части ООП СПО</t>
  </si>
  <si>
    <t>5.5 Порядок проведения учебной и производственной практики</t>
  </si>
  <si>
    <t xml:space="preserve">    • МДК.05.02 Распределенные информационно-вычислительные сети</t>
  </si>
  <si>
    <t xml:space="preserve">    • МДК.05.03 Веб-программирование</t>
  </si>
  <si>
    <t>5.6 Порядок аттестации обучающихся</t>
  </si>
  <si>
    <t>5.6.1 Формы проведения текущего контроля и промежуточной аттестации</t>
  </si>
  <si>
    <t>5.6.2 Формы государственной итоговой аттестации</t>
  </si>
  <si>
    <t>С о г л а с о в а н о:</t>
  </si>
  <si>
    <t xml:space="preserve">Психология общения </t>
  </si>
  <si>
    <t>ПП.01</t>
  </si>
  <si>
    <t>МДК.03.02</t>
  </si>
  <si>
    <t>Общий объем</t>
  </si>
  <si>
    <t xml:space="preserve">образовательной </t>
  </si>
  <si>
    <t>программы</t>
  </si>
  <si>
    <t>Заместитель директора</t>
  </si>
  <si>
    <t>Ж.А. Горячева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</si>
  <si>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 утвержденным директором колледжа,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Формами промежуточной аттестации являются: зачет (З), дифференцированный зачет (ДЗ), экзамен(Э), экзамен (квалификационный) (Экв). Зачеты, дифференцированные зачеты и контрольные работы проводятся за счет часов, отведенных на изучение дисциплин и междисциплинарных курсов.</t>
  </si>
  <si>
    <t>Естествознание</t>
  </si>
  <si>
    <t>География</t>
  </si>
  <si>
    <t>К</t>
  </si>
  <si>
    <t>Обязательные консультации</t>
  </si>
  <si>
    <t>Проведение с 38 по 41 неделю</t>
  </si>
  <si>
    <t>1.2. Выпускная квалификационная работа (ВКР)</t>
  </si>
  <si>
    <t>Защита ВКР - 42,43 неделя 8 семестра (всего 2 недели)</t>
  </si>
  <si>
    <t>дифференцирован-ных зачетов</t>
  </si>
  <si>
    <t>-</t>
  </si>
  <si>
    <t>Учебные дисциплины</t>
  </si>
  <si>
    <t>ОБЩЕОБРАЗОВАТЕЛЬНЫЙ УЧЕБНЫЙ ЦИКЛ</t>
  </si>
  <si>
    <t>Математика и информатика</t>
  </si>
  <si>
    <t>История мировой культуры</t>
  </si>
  <si>
    <t>Профильные учебные дисциплины</t>
  </si>
  <si>
    <t>История искусств</t>
  </si>
  <si>
    <t>Перспектива</t>
  </si>
  <si>
    <t>Декоративно - прикладное искусство и народные промыслы</t>
  </si>
  <si>
    <t>Правовые основы профессиональной деятельности</t>
  </si>
  <si>
    <t>ОД.01.01</t>
  </si>
  <si>
    <t>ОД.01.02</t>
  </si>
  <si>
    <t>ОД.01.03</t>
  </si>
  <si>
    <t>ОД.01.04</t>
  </si>
  <si>
    <t>ОД.01.05</t>
  </si>
  <si>
    <t>ОД.01.06</t>
  </si>
  <si>
    <t>ОД.01.07</t>
  </si>
  <si>
    <t>ОД.01.08</t>
  </si>
  <si>
    <t>ОД.01.09</t>
  </si>
  <si>
    <t>ОД.02.01</t>
  </si>
  <si>
    <t>ОД.02.02</t>
  </si>
  <si>
    <t>ОД.02.03</t>
  </si>
  <si>
    <t>ОД.02.04</t>
  </si>
  <si>
    <t>ОД.02.05</t>
  </si>
  <si>
    <t>ОД.02.06</t>
  </si>
  <si>
    <t>ОД.02.07</t>
  </si>
  <si>
    <t>Рисунок</t>
  </si>
  <si>
    <t>Живопись</t>
  </si>
  <si>
    <t>Цветоведение</t>
  </si>
  <si>
    <t>Русский язык и культура речи</t>
  </si>
  <si>
    <t>Профессиональные модули</t>
  </si>
  <si>
    <t>Творческая и исполнительская деятельность</t>
  </si>
  <si>
    <t>Художественное проектирование изделий декоративно - прикладного и народного искусства</t>
  </si>
  <si>
    <t>Производственно - технологическая деятельность</t>
  </si>
  <si>
    <t>Технология исполнения изделий декоративно - прикладного и народного искусства</t>
  </si>
  <si>
    <t>Педагогическая деятельность</t>
  </si>
  <si>
    <t>Педагогические основы преподавания творческих дисциплин</t>
  </si>
  <si>
    <t>Учебная практика (работа с натуры на открытом воздухе (пленэр)</t>
  </si>
  <si>
    <t>Г</t>
  </si>
  <si>
    <t>Практика для получения первичных профессиональных навыков</t>
  </si>
  <si>
    <t>Учебная практика (изучение памятников искусства в других городах)</t>
  </si>
  <si>
    <t>Исполнительская практика</t>
  </si>
  <si>
    <t>Учебная практика по педагогической работе</t>
  </si>
  <si>
    <t>Педагогическая практика</t>
  </si>
  <si>
    <t>36</t>
  </si>
  <si>
    <t>Дополнительная работа над завершением программного задания</t>
  </si>
  <si>
    <t>ОП.01др</t>
  </si>
  <si>
    <t>ОП.02др</t>
  </si>
  <si>
    <t>32</t>
  </si>
  <si>
    <t>48</t>
  </si>
  <si>
    <t>28</t>
  </si>
  <si>
    <t>44</t>
  </si>
  <si>
    <t>40</t>
  </si>
  <si>
    <t>МДК.02.01др</t>
  </si>
  <si>
    <t xml:space="preserve"> </t>
  </si>
  <si>
    <t>-, Э</t>
  </si>
  <si>
    <t>Информационные технологии в профессиональной деятельности</t>
  </si>
  <si>
    <t>З, З, ДЗ</t>
  </si>
  <si>
    <t>2019 - 2023 г.г.</t>
  </si>
  <si>
    <t>З, З, З, ДЗ</t>
  </si>
  <si>
    <t>З, ДЗ</t>
  </si>
  <si>
    <t>социально-экономических дисциплин</t>
  </si>
  <si>
    <t>гуманитарных дисциплин</t>
  </si>
  <si>
    <t>иностранного языка</t>
  </si>
  <si>
    <t>для занятий по междисциплинарному курсу "Технология исполнения изделий декоративно-прикладного и народного искусства" (по видам)</t>
  </si>
  <si>
    <t>рисунка</t>
  </si>
  <si>
    <t>живописи</t>
  </si>
  <si>
    <t xml:space="preserve">Спортивный комплекс: </t>
  </si>
  <si>
    <t>стрелковый тир или место для стрельбы</t>
  </si>
  <si>
    <t>спортивный зал</t>
  </si>
  <si>
    <t>открытый стадион широкого профиля с элементами полосы препятствий</t>
  </si>
  <si>
    <t xml:space="preserve">Залы:
</t>
  </si>
  <si>
    <t>библиотека, читальный зал с выходом в сеть Интернет</t>
  </si>
  <si>
    <t>Фонды:</t>
  </si>
  <si>
    <t>выставочный зал</t>
  </si>
  <si>
    <t>актовый зал</t>
  </si>
  <si>
    <t>натюрмортный фонд</t>
  </si>
  <si>
    <t>методический фонд</t>
  </si>
  <si>
    <t xml:space="preserve">фонд оригиналов </t>
  </si>
  <si>
    <t>информатики</t>
  </si>
  <si>
    <t>цветоведения</t>
  </si>
  <si>
    <t>для занятий по междисциплинарному курсу "Художественное проектирование изделий декоративно-прикладного и народного искусства" (по видам)</t>
  </si>
  <si>
    <t>методический</t>
  </si>
  <si>
    <t>Э, Э</t>
  </si>
  <si>
    <t>4З/6ДЗ/3Э</t>
  </si>
  <si>
    <t>4З/11ДЗ/5Э</t>
  </si>
  <si>
    <t>2З/4ДЗ/1Э</t>
  </si>
  <si>
    <t>1З/5ДЗ/-/1Экв</t>
  </si>
  <si>
    <t>Настоящий учебный план основной  образовательной программы среднего профессионального образования   (далее — ООП СПО) разработан на основе  Федерального государственного образовательного стандарта среднего профессионального образования по специальности 54.02.02 Декоративно-прикладное искусство и народные промыслы (по видам), утвержденного приказом Министерства образования и науки Российской Федерации от от 27 октября 2014 г. N 1389.</t>
  </si>
  <si>
    <t xml:space="preserve">Учебный процесс в колледже организован по шестидневной учебной неделе, учебные занятия сгруппированы парами.
Максимальный объем учебной нагрузки обучающегося составляет 54 академических часа в неделю, включая все виды аудиторной и внеаудиторной учебной нагрузки.
Время и сроки проведения учебной, производственной и преддипломной практики, промежуточной аттестации и каникул определены календарным учебным графиком.
</t>
  </si>
  <si>
    <t xml:space="preserve">Учитывая требования ФГОС СПО по специальности: "Образовательные организации, осуществляющие подготовку специалистов среднего звена на базе основного общего образования, реализуют федеральный государственный образовательный стандарт среднего общего образования в пределах ППССЗ, в том числе с учетом получаемой специальности СПО" при планировании общеобразовательного цикла требования ФГОС СОО не учитывались, за основу приняты требования ФГОС СПО по специальности.
</t>
  </si>
  <si>
    <t xml:space="preserve">Объем времени вариативной части ООП СПО использован на увеличение объема времени, отведенного на освоение обязательной части ООП - 576 часов аудиторной учебной нагрузки:  
ОГСЭ.00 Общий гуманитарный и  социально-экономический учебный цикл - 36 часов; 
ОП.00 Общепрофессиональный цикл - 290 часов; 
ПМ.00 Профессиональные модули - 250 часов.
</t>
  </si>
  <si>
    <t xml:space="preserve">Производственная практика состоит из двух этапов: практики по профилю специальности и преддипломной практики.
Учебная практика и производственная практика (по профилю специальности) проводятся при освоении обучающимися профессиональных компетенций в рамках профессиональных модулей концентрированно в несколько периодов.
Педагогическая практика проводится рассредоточено по всему периоду обучения в форме аудиторных занятий и в форме наблюдательной практики.
Базы педагогической практики: детские школы искусств, другие организации дополнительного образования, общеобразовательные организации, профессиональные образовательные организации.
Производственная практика проводится в организациях, направление деятельности которых соответствует профилю подготовки обучающихся.
Аттестация по итогам производственной практики проводится с учетом (или на основании) результатов, подтвержденных документами соответствующих организаций.
</t>
  </si>
  <si>
    <t xml:space="preserve">Государственная итоговая аттестация включает подготовку и защиту выпускной квалификационной работы (дипломная работа, дипломный проект) и государственные экзамены. Обязательное требование - соответствие тематики выпускной квалификационной работы содержанию одного или нескольких профессиональных модулей.
Государственная итоговая аттестация включает:
выпускную квалификационную работу (дипломная работа, дипломный проект) (по видам);
государственный экзамен по профессиональному модулю "Педагогическая деятельность".
</t>
  </si>
  <si>
    <t>Учебно-методическое обеспечение учебного процесса</t>
  </si>
  <si>
    <t>-/3ДЗ/4Э</t>
  </si>
  <si>
    <t>-, ДЗ, -, ДЗ, -, ДЗ, ДЗ</t>
  </si>
  <si>
    <t>-/11ДЗ/-</t>
  </si>
  <si>
    <t>-, -, ДЗ, ДЗ, -, ДЗ, ДЗ</t>
  </si>
  <si>
    <t>-, КДЗ</t>
  </si>
  <si>
    <t>КДЗ</t>
  </si>
  <si>
    <t>1З/7ДЗ/-/1Экв</t>
  </si>
  <si>
    <t>-, КДЗ, КДЗ</t>
  </si>
  <si>
    <t>КДЗ, КДЗ</t>
  </si>
  <si>
    <t>3З/19ДЗ/-/3Экв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</si>
</sst>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"/>
  </numFmts>
  <fonts count="47" x14ac:knownFonts="1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6"/>
      <color indexed="8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b/>
      <sz val="6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color indexed="15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1" fillId="0" borderId="0"/>
    <xf numFmtId="0" fontId="40" fillId="0" borderId="0"/>
    <xf numFmtId="0" fontId="1" fillId="0" borderId="0"/>
    <xf numFmtId="0" fontId="1" fillId="0" borderId="0"/>
    <xf numFmtId="0" fontId="2" fillId="0" borderId="0"/>
  </cellStyleXfs>
  <cellXfs count="3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8" xfId="0" applyFont="1" applyBorder="1"/>
    <xf numFmtId="0" fontId="10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shrinkToFit="1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1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31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2" fontId="6" fillId="0" borderId="25" xfId="0" applyNumberFormat="1" applyFont="1" applyBorder="1" applyAlignment="1">
      <alignment shrinkToFit="1"/>
    </xf>
    <xf numFmtId="49" fontId="6" fillId="0" borderId="25" xfId="0" applyNumberFormat="1" applyFont="1" applyBorder="1" applyAlignment="1">
      <alignment shrinkToFit="1"/>
    </xf>
    <xf numFmtId="0" fontId="16" fillId="0" borderId="25" xfId="0" applyFont="1" applyBorder="1" applyAlignment="1">
      <alignment horizontal="center" shrinkToFit="1"/>
    </xf>
    <xf numFmtId="0" fontId="16" fillId="0" borderId="25" xfId="0" applyFont="1" applyBorder="1" applyAlignment="1">
      <alignment shrinkToFit="1"/>
    </xf>
    <xf numFmtId="0" fontId="6" fillId="0" borderId="17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2" fontId="6" fillId="0" borderId="18" xfId="0" applyNumberFormat="1" applyFont="1" applyBorder="1" applyAlignment="1">
      <alignment shrinkToFit="1"/>
    </xf>
    <xf numFmtId="0" fontId="6" fillId="0" borderId="32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17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1" fontId="7" fillId="0" borderId="1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/>
    <xf numFmtId="0" fontId="6" fillId="0" borderId="0" xfId="0" applyFont="1" applyBorder="1" applyAlignment="1">
      <alignment horizontal="left"/>
    </xf>
    <xf numFmtId="1" fontId="6" fillId="0" borderId="33" xfId="0" applyNumberFormat="1" applyFont="1" applyBorder="1" applyAlignment="1">
      <alignment horizontal="center"/>
    </xf>
    <xf numFmtId="0" fontId="22" fillId="0" borderId="0" xfId="1" applyFont="1"/>
    <xf numFmtId="0" fontId="22" fillId="2" borderId="0" xfId="1" applyFont="1" applyFill="1"/>
    <xf numFmtId="0" fontId="23" fillId="0" borderId="0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1" fillId="0" borderId="8" xfId="1" applyFont="1" applyBorder="1"/>
    <xf numFmtId="0" fontId="23" fillId="0" borderId="0" xfId="1" applyFont="1" applyAlignment="1">
      <alignment horizontal="center"/>
    </xf>
    <xf numFmtId="0" fontId="23" fillId="0" borderId="34" xfId="1" applyFont="1" applyBorder="1" applyAlignment="1">
      <alignment horizontal="center"/>
    </xf>
    <xf numFmtId="0" fontId="23" fillId="2" borderId="34" xfId="1" applyFont="1" applyFill="1" applyBorder="1" applyAlignment="1">
      <alignment horizontal="center"/>
    </xf>
    <xf numFmtId="0" fontId="23" fillId="0" borderId="8" xfId="1" applyFont="1" applyBorder="1" applyAlignment="1">
      <alignment horizontal="left" vertical="center"/>
    </xf>
    <xf numFmtId="0" fontId="23" fillId="0" borderId="10" xfId="1" applyFont="1" applyBorder="1" applyAlignment="1">
      <alignment horizontal="center"/>
    </xf>
    <xf numFmtId="0" fontId="23" fillId="2" borderId="10" xfId="1" applyFont="1" applyFill="1" applyBorder="1" applyAlignment="1">
      <alignment horizontal="center"/>
    </xf>
    <xf numFmtId="0" fontId="23" fillId="0" borderId="8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/>
    </xf>
    <xf numFmtId="0" fontId="23" fillId="2" borderId="26" xfId="1" applyFont="1" applyFill="1" applyBorder="1" applyAlignment="1">
      <alignment horizontal="center"/>
    </xf>
    <xf numFmtId="0" fontId="23" fillId="0" borderId="0" xfId="1" applyFont="1"/>
    <xf numFmtId="0" fontId="23" fillId="2" borderId="8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"/>
    </xf>
    <xf numFmtId="0" fontId="23" fillId="0" borderId="25" xfId="1" applyFont="1" applyBorder="1" applyAlignment="1">
      <alignment horizontal="center"/>
    </xf>
    <xf numFmtId="0" fontId="23" fillId="2" borderId="25" xfId="1" applyFont="1" applyFill="1" applyBorder="1" applyAlignment="1">
      <alignment horizontal="center"/>
    </xf>
    <xf numFmtId="49" fontId="24" fillId="0" borderId="25" xfId="1" applyNumberFormat="1" applyFont="1" applyBorder="1" applyAlignment="1" applyProtection="1">
      <alignment horizontal="center" vertical="center"/>
      <protection locked="0"/>
    </xf>
    <xf numFmtId="0" fontId="23" fillId="2" borderId="25" xfId="1" applyFont="1" applyFill="1" applyBorder="1" applyAlignment="1" applyProtection="1">
      <alignment horizontal="center" vertical="center"/>
      <protection locked="0"/>
    </xf>
    <xf numFmtId="1" fontId="24" fillId="0" borderId="25" xfId="1" applyNumberFormat="1" applyFont="1" applyBorder="1" applyAlignment="1" applyProtection="1">
      <alignment wrapText="1"/>
      <protection locked="0"/>
    </xf>
    <xf numFmtId="1" fontId="23" fillId="2" borderId="25" xfId="1" applyNumberFormat="1" applyFont="1" applyFill="1" applyBorder="1" applyAlignment="1" applyProtection="1">
      <alignment horizontal="center" vertical="center"/>
      <protection locked="0"/>
    </xf>
    <xf numFmtId="1" fontId="23" fillId="0" borderId="35" xfId="1" applyNumberFormat="1" applyFont="1" applyBorder="1" applyAlignment="1" applyProtection="1">
      <alignment wrapText="1"/>
      <protection locked="0"/>
    </xf>
    <xf numFmtId="49" fontId="23" fillId="0" borderId="25" xfId="1" applyNumberFormat="1" applyFont="1" applyBorder="1" applyAlignment="1" applyProtection="1">
      <alignment horizontal="center" vertical="center"/>
      <protection locked="0"/>
    </xf>
    <xf numFmtId="0" fontId="23" fillId="0" borderId="25" xfId="1" applyFont="1" applyBorder="1" applyAlignment="1" applyProtection="1">
      <alignment horizontal="center" vertical="center"/>
      <protection locked="0"/>
    </xf>
    <xf numFmtId="0" fontId="4" fillId="0" borderId="25" xfId="1" applyFont="1" applyFill="1" applyBorder="1" applyAlignment="1" applyProtection="1">
      <alignment horizontal="center" vertical="center"/>
      <protection locked="0"/>
    </xf>
    <xf numFmtId="0" fontId="23" fillId="0" borderId="25" xfId="1" applyFont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23" fillId="2" borderId="25" xfId="1" applyFont="1" applyFill="1" applyBorder="1" applyAlignment="1">
      <alignment horizontal="center" vertical="center"/>
    </xf>
    <xf numFmtId="0" fontId="26" fillId="0" borderId="25" xfId="1" applyFont="1" applyBorder="1" applyAlignment="1" applyProtection="1">
      <alignment vertical="top" wrapText="1"/>
      <protection locked="0"/>
    </xf>
    <xf numFmtId="49" fontId="24" fillId="0" borderId="25" xfId="1" applyNumberFormat="1" applyFont="1" applyFill="1" applyBorder="1" applyAlignment="1" applyProtection="1">
      <alignment horizontal="center" vertical="center"/>
      <protection locked="0"/>
    </xf>
    <xf numFmtId="1" fontId="24" fillId="0" borderId="25" xfId="1" applyNumberFormat="1" applyFont="1" applyFill="1" applyBorder="1" applyAlignment="1">
      <alignment horizontal="center" vertical="center"/>
    </xf>
    <xf numFmtId="1" fontId="24" fillId="0" borderId="25" xfId="1" applyNumberFormat="1" applyFont="1" applyBorder="1" applyAlignment="1">
      <alignment horizontal="center" vertical="center"/>
    </xf>
    <xf numFmtId="0" fontId="22" fillId="0" borderId="0" xfId="1" applyFont="1" applyAlignment="1">
      <alignment vertical="top"/>
    </xf>
    <xf numFmtId="0" fontId="23" fillId="0" borderId="25" xfId="1" applyFont="1" applyBorder="1" applyAlignment="1" applyProtection="1">
      <alignment vertical="top"/>
      <protection locked="0"/>
    </xf>
    <xf numFmtId="0" fontId="25" fillId="0" borderId="25" xfId="1" applyFont="1" applyBorder="1" applyAlignment="1" applyProtection="1">
      <alignment vertical="top" wrapText="1"/>
      <protection locked="0"/>
    </xf>
    <xf numFmtId="49" fontId="23" fillId="0" borderId="25" xfId="1" applyNumberFormat="1" applyFont="1" applyFill="1" applyBorder="1" applyAlignment="1" applyProtection="1">
      <alignment horizontal="center" vertical="center"/>
      <protection locked="0"/>
    </xf>
    <xf numFmtId="1" fontId="23" fillId="0" borderId="25" xfId="1" applyNumberFormat="1" applyFont="1" applyFill="1" applyBorder="1" applyAlignment="1">
      <alignment horizontal="center" vertical="center"/>
    </xf>
    <xf numFmtId="1" fontId="25" fillId="0" borderId="25" xfId="1" applyNumberFormat="1" applyFont="1" applyBorder="1" applyAlignment="1" applyProtection="1">
      <alignment horizontal="center" vertical="center" wrapText="1"/>
      <protection locked="0"/>
    </xf>
    <xf numFmtId="1" fontId="23" fillId="0" borderId="25" xfId="1" applyNumberFormat="1" applyFont="1" applyBorder="1" applyAlignment="1" applyProtection="1">
      <alignment horizontal="center" vertical="center"/>
      <protection locked="0"/>
    </xf>
    <xf numFmtId="0" fontId="22" fillId="2" borderId="0" xfId="1" applyFont="1" applyFill="1" applyAlignment="1">
      <alignment horizontal="center" vertical="center"/>
    </xf>
    <xf numFmtId="0" fontId="24" fillId="0" borderId="25" xfId="1" applyFont="1" applyBorder="1" applyAlignment="1" applyProtection="1">
      <alignment horizontal="center" vertical="center"/>
      <protection locked="0"/>
    </xf>
    <xf numFmtId="0" fontId="24" fillId="2" borderId="25" xfId="1" applyFont="1" applyFill="1" applyBorder="1" applyAlignment="1" applyProtection="1">
      <alignment horizontal="center" vertical="center"/>
      <protection locked="0"/>
    </xf>
    <xf numFmtId="0" fontId="27" fillId="0" borderId="0" xfId="1" applyFont="1" applyAlignment="1">
      <alignment vertical="top"/>
    </xf>
    <xf numFmtId="1" fontId="25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25" xfId="1" applyFont="1" applyBorder="1" applyProtection="1">
      <protection locked="0"/>
    </xf>
    <xf numFmtId="0" fontId="25" fillId="0" borderId="25" xfId="1" applyFont="1" applyBorder="1" applyAlignment="1" applyProtection="1">
      <alignment horizontal="left" vertical="center"/>
      <protection locked="0"/>
    </xf>
    <xf numFmtId="0" fontId="25" fillId="0" borderId="25" xfId="0" applyFont="1" applyBorder="1" applyAlignment="1" applyProtection="1">
      <alignment vertical="top" wrapText="1"/>
      <protection locked="0"/>
    </xf>
    <xf numFmtId="49" fontId="23" fillId="0" borderId="25" xfId="0" applyNumberFormat="1" applyFont="1" applyFill="1" applyBorder="1" applyAlignment="1" applyProtection="1">
      <alignment horizontal="center" vertical="top"/>
      <protection locked="0"/>
    </xf>
    <xf numFmtId="0" fontId="28" fillId="0" borderId="0" xfId="1" applyFont="1" applyAlignment="1">
      <alignment vertical="top"/>
    </xf>
    <xf numFmtId="1" fontId="23" fillId="0" borderId="25" xfId="1" applyNumberFormat="1" applyFont="1" applyBorder="1" applyAlignment="1">
      <alignment horizontal="center" vertical="center"/>
    </xf>
    <xf numFmtId="1" fontId="24" fillId="0" borderId="36" xfId="1" applyNumberFormat="1" applyFont="1" applyBorder="1" applyAlignment="1">
      <alignment vertical="top"/>
    </xf>
    <xf numFmtId="1" fontId="24" fillId="0" borderId="36" xfId="1" applyNumberFormat="1" applyFont="1" applyBorder="1" applyAlignment="1">
      <alignment vertical="center"/>
    </xf>
    <xf numFmtId="1" fontId="24" fillId="0" borderId="36" xfId="1" applyNumberFormat="1" applyFont="1" applyBorder="1" applyAlignment="1">
      <alignment horizontal="center" vertical="center"/>
    </xf>
    <xf numFmtId="1" fontId="24" fillId="2" borderId="36" xfId="1" applyNumberFormat="1" applyFont="1" applyFill="1" applyBorder="1" applyAlignment="1">
      <alignment horizontal="center" vertical="center"/>
    </xf>
    <xf numFmtId="1" fontId="24" fillId="2" borderId="36" xfId="1" applyNumberFormat="1" applyFont="1" applyFill="1" applyBorder="1" applyAlignment="1">
      <alignment vertical="center"/>
    </xf>
    <xf numFmtId="0" fontId="24" fillId="0" borderId="25" xfId="1" applyFont="1" applyBorder="1" applyAlignment="1">
      <alignment horizontal="left" vertical="top" wrapText="1"/>
    </xf>
    <xf numFmtId="0" fontId="24" fillId="0" borderId="25" xfId="1" applyFont="1" applyBorder="1" applyAlignment="1">
      <alignment horizontal="right" vertical="top" wrapText="1"/>
    </xf>
    <xf numFmtId="0" fontId="29" fillId="0" borderId="25" xfId="1" applyFont="1" applyBorder="1" applyAlignment="1">
      <alignment horizontal="right" vertical="top" wrapText="1"/>
    </xf>
    <xf numFmtId="0" fontId="24" fillId="2" borderId="25" xfId="1" applyFont="1" applyFill="1" applyBorder="1" applyAlignment="1">
      <alignment horizontal="right" vertical="top" wrapText="1"/>
    </xf>
    <xf numFmtId="0" fontId="30" fillId="2" borderId="25" xfId="1" applyFont="1" applyFill="1" applyBorder="1" applyAlignment="1">
      <alignment horizontal="center" vertical="center" wrapText="1"/>
    </xf>
    <xf numFmtId="0" fontId="22" fillId="0" borderId="18" xfId="1" applyFont="1" applyBorder="1" applyAlignment="1">
      <alignment vertical="top" wrapText="1"/>
    </xf>
    <xf numFmtId="0" fontId="31" fillId="0" borderId="18" xfId="1" applyFont="1" applyBorder="1" applyAlignment="1">
      <alignment vertical="top" wrapText="1"/>
    </xf>
    <xf numFmtId="0" fontId="22" fillId="2" borderId="18" xfId="1" applyFont="1" applyFill="1" applyBorder="1" applyAlignment="1">
      <alignment vertical="top" wrapText="1"/>
    </xf>
    <xf numFmtId="1" fontId="23" fillId="0" borderId="15" xfId="1" applyNumberFormat="1" applyFont="1" applyBorder="1" applyAlignment="1">
      <alignment horizontal="center" vertical="center"/>
    </xf>
    <xf numFmtId="1" fontId="23" fillId="2" borderId="15" xfId="1" applyNumberFormat="1" applyFont="1" applyFill="1" applyBorder="1" applyAlignment="1">
      <alignment horizontal="center" vertical="center"/>
    </xf>
    <xf numFmtId="0" fontId="19" fillId="0" borderId="0" xfId="1" applyFont="1"/>
    <xf numFmtId="0" fontId="4" fillId="0" borderId="0" xfId="2" applyFont="1" applyFill="1" applyAlignment="1"/>
    <xf numFmtId="0" fontId="4" fillId="0" borderId="0" xfId="2" applyFont="1" applyAlignment="1"/>
    <xf numFmtId="0" fontId="8" fillId="0" borderId="0" xfId="2" applyFont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2" fillId="0" borderId="0" xfId="2" applyFont="1" applyAlignment="1">
      <alignment horizontal="center" vertical="top" wrapText="1"/>
    </xf>
    <xf numFmtId="0" fontId="32" fillId="0" borderId="0" xfId="2" applyFont="1" applyAlignment="1"/>
    <xf numFmtId="0" fontId="23" fillId="0" borderId="0" xfId="0" applyFont="1" applyFill="1" applyAlignment="1"/>
    <xf numFmtId="0" fontId="32" fillId="0" borderId="0" xfId="2" applyFont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32" fillId="0" borderId="0" xfId="2" applyFont="1" applyAlignment="1">
      <alignment horizontal="left" vertical="top"/>
    </xf>
    <xf numFmtId="0" fontId="32" fillId="0" borderId="0" xfId="2" applyFont="1" applyAlignment="1">
      <alignment horizontal="right" vertical="top" wrapText="1"/>
    </xf>
    <xf numFmtId="0" fontId="32" fillId="0" borderId="0" xfId="2" applyFont="1" applyAlignment="1">
      <alignment horizontal="left" vertical="top" wrapText="1"/>
    </xf>
    <xf numFmtId="0" fontId="32" fillId="0" borderId="0" xfId="2" applyFont="1" applyAlignment="1">
      <alignment horizontal="center" vertical="center"/>
    </xf>
    <xf numFmtId="0" fontId="32" fillId="0" borderId="0" xfId="2" applyFont="1" applyAlignment="1">
      <alignment horizontal="left"/>
    </xf>
    <xf numFmtId="0" fontId="32" fillId="0" borderId="0" xfId="2" applyFont="1" applyAlignment="1">
      <alignment vertical="top"/>
    </xf>
    <xf numFmtId="0" fontId="32" fillId="0" borderId="0" xfId="2" applyFont="1" applyAlignment="1">
      <alignment horizontal="right" vertical="top"/>
    </xf>
    <xf numFmtId="0" fontId="32" fillId="0" borderId="0" xfId="2" applyFont="1" applyAlignment="1">
      <alignment horizontal="center" vertical="top"/>
    </xf>
    <xf numFmtId="0" fontId="18" fillId="0" borderId="0" xfId="2" applyFont="1" applyAlignment="1">
      <alignment horizontal="right" wrapText="1"/>
    </xf>
    <xf numFmtId="49" fontId="32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right" vertical="top" wrapText="1"/>
    </xf>
    <xf numFmtId="0" fontId="15" fillId="0" borderId="0" xfId="0" applyFont="1"/>
    <xf numFmtId="0" fontId="32" fillId="0" borderId="0" xfId="2" applyFont="1" applyAlignment="1">
      <alignment horizontal="left" wrapText="1"/>
    </xf>
    <xf numFmtId="16" fontId="32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right"/>
    </xf>
    <xf numFmtId="0" fontId="8" fillId="0" borderId="0" xfId="2" applyFont="1" applyAlignment="1"/>
    <xf numFmtId="0" fontId="32" fillId="0" borderId="0" xfId="2" applyFont="1" applyAlignment="1">
      <alignment horizontal="right"/>
    </xf>
    <xf numFmtId="0" fontId="34" fillId="0" borderId="0" xfId="2" applyFont="1" applyAlignment="1"/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center"/>
    </xf>
    <xf numFmtId="0" fontId="15" fillId="0" borderId="0" xfId="2" applyFont="1" applyFill="1" applyBorder="1" applyAlignment="1">
      <alignment horizontal="left" vertical="center" wrapText="1"/>
    </xf>
    <xf numFmtId="0" fontId="32" fillId="0" borderId="0" xfId="2" applyFont="1" applyFill="1" applyBorder="1" applyAlignment="1">
      <alignment horizontal="center" wrapText="1"/>
    </xf>
    <xf numFmtId="0" fontId="32" fillId="0" borderId="0" xfId="2" applyFont="1" applyFill="1" applyBorder="1" applyAlignment="1"/>
    <xf numFmtId="0" fontId="18" fillId="0" borderId="0" xfId="2" applyFont="1" applyAlignment="1"/>
    <xf numFmtId="0" fontId="32" fillId="0" borderId="0" xfId="2" applyFont="1" applyFill="1" applyAlignment="1">
      <alignment horizontal="right"/>
    </xf>
    <xf numFmtId="0" fontId="35" fillId="0" borderId="0" xfId="2" applyFont="1" applyFill="1" applyAlignment="1">
      <alignment horizontal="left"/>
    </xf>
    <xf numFmtId="0" fontId="0" fillId="0" borderId="0" xfId="0" applyFill="1"/>
    <xf numFmtId="0" fontId="18" fillId="0" borderId="0" xfId="2" applyFont="1" applyFill="1" applyAlignment="1">
      <alignment horizontal="right"/>
    </xf>
    <xf numFmtId="0" fontId="15" fillId="0" borderId="0" xfId="2" applyFont="1" applyAlignment="1"/>
    <xf numFmtId="0" fontId="15" fillId="0" borderId="0" xfId="2" applyFont="1" applyFill="1" applyAlignment="1"/>
    <xf numFmtId="0" fontId="18" fillId="0" borderId="0" xfId="2" applyFont="1"/>
    <xf numFmtId="0" fontId="36" fillId="0" borderId="0" xfId="0" applyFont="1" applyFill="1" applyAlignment="1">
      <alignment horizontal="right"/>
    </xf>
    <xf numFmtId="0" fontId="36" fillId="0" borderId="0" xfId="0" applyFont="1" applyFill="1" applyAlignment="1"/>
    <xf numFmtId="0" fontId="23" fillId="0" borderId="0" xfId="0" applyFont="1" applyAlignment="1"/>
    <xf numFmtId="0" fontId="23" fillId="0" borderId="0" xfId="0" applyFont="1" applyFill="1" applyBorder="1" applyAlignment="1"/>
    <xf numFmtId="0" fontId="25" fillId="0" borderId="0" xfId="0" applyFont="1" applyFill="1" applyAlignment="1">
      <alignment horizontal="left" vertical="center"/>
    </xf>
    <xf numFmtId="172" fontId="36" fillId="0" borderId="0" xfId="0" applyNumberFormat="1" applyFont="1" applyFill="1" applyAlignment="1">
      <alignment horizontal="justify"/>
    </xf>
    <xf numFmtId="0" fontId="37" fillId="0" borderId="0" xfId="0" applyFont="1" applyFill="1" applyBorder="1" applyAlignment="1">
      <alignment horizontal="left" vertical="center"/>
    </xf>
    <xf numFmtId="0" fontId="23" fillId="0" borderId="0" xfId="0" applyFont="1" applyBorder="1" applyAlignment="1"/>
    <xf numFmtId="0" fontId="36" fillId="0" borderId="0" xfId="0" applyFont="1" applyFill="1" applyBorder="1" applyAlignment="1"/>
    <xf numFmtId="0" fontId="20" fillId="0" borderId="0" xfId="0" applyFont="1"/>
    <xf numFmtId="0" fontId="40" fillId="0" borderId="0" xfId="2"/>
    <xf numFmtId="0" fontId="20" fillId="0" borderId="0" xfId="0" applyFont="1" applyFill="1" applyAlignment="1">
      <alignment horizontal="right"/>
    </xf>
    <xf numFmtId="0" fontId="20" fillId="0" borderId="0" xfId="0" applyFont="1" applyBorder="1"/>
    <xf numFmtId="0" fontId="23" fillId="0" borderId="37" xfId="0" applyFont="1" applyBorder="1" applyAlignment="1"/>
    <xf numFmtId="0" fontId="20" fillId="0" borderId="0" xfId="0" applyFont="1" applyFill="1"/>
    <xf numFmtId="0" fontId="33" fillId="0" borderId="0" xfId="0" applyFont="1" applyFill="1" applyAlignment="1"/>
    <xf numFmtId="49" fontId="4" fillId="0" borderId="0" xfId="2" applyNumberFormat="1" applyFont="1" applyAlignment="1"/>
    <xf numFmtId="0" fontId="38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39" fillId="0" borderId="0" xfId="2" applyFont="1" applyAlignment="1"/>
    <xf numFmtId="0" fontId="3" fillId="0" borderId="0" xfId="0" applyFont="1" applyBorder="1"/>
    <xf numFmtId="1" fontId="24" fillId="0" borderId="15" xfId="1" applyNumberFormat="1" applyFont="1" applyBorder="1" applyAlignment="1" applyProtection="1">
      <alignment horizontal="left"/>
      <protection locked="0"/>
    </xf>
    <xf numFmtId="0" fontId="26" fillId="0" borderId="25" xfId="0" applyFont="1" applyBorder="1" applyAlignment="1" applyProtection="1">
      <alignment vertical="top" wrapText="1"/>
      <protection locked="0"/>
    </xf>
    <xf numFmtId="0" fontId="4" fillId="0" borderId="25" xfId="0" applyFont="1" applyFill="1" applyBorder="1" applyAlignment="1">
      <alignment horizontal="center" wrapText="1"/>
    </xf>
    <xf numFmtId="1" fontId="24" fillId="0" borderId="25" xfId="1" applyNumberFormat="1" applyFont="1" applyBorder="1" applyAlignment="1" applyProtection="1">
      <alignment horizontal="left"/>
      <protection locked="0"/>
    </xf>
    <xf numFmtId="49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5" xfId="1" applyNumberFormat="1" applyFont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1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8" xfId="1" applyNumberFormat="1" applyFont="1" applyBorder="1" applyAlignment="1" applyProtection="1">
      <alignment wrapText="1"/>
      <protection locked="0"/>
    </xf>
    <xf numFmtId="1" fontId="43" fillId="0" borderId="39" xfId="1" applyNumberFormat="1" applyFont="1" applyBorder="1" applyAlignment="1" applyProtection="1">
      <alignment wrapText="1"/>
      <protection locked="0"/>
    </xf>
    <xf numFmtId="0" fontId="23" fillId="0" borderId="25" xfId="1" applyFont="1" applyFill="1" applyBorder="1" applyAlignment="1">
      <alignment horizontal="center" vertical="center"/>
    </xf>
    <xf numFmtId="1" fontId="23" fillId="0" borderId="25" xfId="1" applyNumberFormat="1" applyFont="1" applyFill="1" applyBorder="1" applyAlignment="1" applyProtection="1">
      <alignment horizontal="center" vertical="center"/>
      <protection locked="0"/>
    </xf>
    <xf numFmtId="0" fontId="23" fillId="0" borderId="35" xfId="1" applyFont="1" applyBorder="1" applyAlignment="1" applyProtection="1">
      <alignment horizontal="center" vertical="center"/>
      <protection locked="0"/>
    </xf>
    <xf numFmtId="1" fontId="23" fillId="2" borderId="11" xfId="1" applyNumberFormat="1" applyFont="1" applyFill="1" applyBorder="1" applyAlignment="1" applyProtection="1">
      <alignment horizontal="center" vertical="center"/>
      <protection locked="0"/>
    </xf>
    <xf numFmtId="1" fontId="23" fillId="2" borderId="15" xfId="1" applyNumberFormat="1" applyFont="1" applyFill="1" applyBorder="1" applyAlignment="1" applyProtection="1">
      <alignment horizontal="center" vertical="center"/>
      <protection locked="0"/>
    </xf>
    <xf numFmtId="1" fontId="23" fillId="2" borderId="40" xfId="1" applyNumberFormat="1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6" fillId="0" borderId="43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23" fillId="2" borderId="41" xfId="1" applyNumberFormat="1" applyFont="1" applyFill="1" applyBorder="1" applyAlignment="1" applyProtection="1">
      <alignment horizontal="center" vertical="center"/>
      <protection locked="0"/>
    </xf>
    <xf numFmtId="49" fontId="23" fillId="0" borderId="41" xfId="1" applyNumberFormat="1" applyFont="1" applyBorder="1" applyAlignment="1" applyProtection="1">
      <alignment horizontal="center" vertical="center"/>
      <protection locked="0"/>
    </xf>
    <xf numFmtId="1" fontId="43" fillId="0" borderId="40" xfId="1" applyNumberFormat="1" applyFont="1" applyBorder="1" applyAlignment="1" applyProtection="1">
      <alignment wrapText="1"/>
      <protection locked="0"/>
    </xf>
    <xf numFmtId="1" fontId="24" fillId="3" borderId="36" xfId="1" applyNumberFormat="1" applyFont="1" applyFill="1" applyBorder="1" applyAlignment="1">
      <alignment horizontal="center" vertical="center"/>
    </xf>
    <xf numFmtId="0" fontId="23" fillId="3" borderId="25" xfId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/>
    <xf numFmtId="0" fontId="3" fillId="0" borderId="4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shrinkToFit="1"/>
    </xf>
    <xf numFmtId="0" fontId="23" fillId="0" borderId="4" xfId="1" applyFont="1" applyBorder="1" applyAlignment="1">
      <alignment vertical="top"/>
    </xf>
    <xf numFmtId="0" fontId="23" fillId="0" borderId="0" xfId="1" applyFont="1" applyBorder="1" applyAlignment="1">
      <alignment vertical="top"/>
    </xf>
    <xf numFmtId="0" fontId="23" fillId="0" borderId="37" xfId="1" applyFont="1" applyBorder="1" applyAlignment="1">
      <alignment vertical="top"/>
    </xf>
    <xf numFmtId="0" fontId="24" fillId="0" borderId="12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45" fillId="0" borderId="12" xfId="1" applyFont="1" applyBorder="1" applyAlignment="1">
      <alignment horizontal="left" vertical="top" wrapText="1"/>
    </xf>
    <xf numFmtId="0" fontId="24" fillId="0" borderId="15" xfId="1" applyFont="1" applyBorder="1" applyAlignment="1">
      <alignment horizontal="left" vertical="top" wrapText="1"/>
    </xf>
    <xf numFmtId="0" fontId="24" fillId="0" borderId="15" xfId="1" applyFont="1" applyBorder="1" applyAlignment="1">
      <alignment horizontal="center" vertical="top" wrapText="1"/>
    </xf>
    <xf numFmtId="0" fontId="24" fillId="0" borderId="15" xfId="1" applyFont="1" applyBorder="1" applyAlignment="1">
      <alignment horizontal="right" vertical="top" wrapText="1"/>
    </xf>
    <xf numFmtId="0" fontId="29" fillId="0" borderId="15" xfId="1" applyFont="1" applyBorder="1" applyAlignment="1">
      <alignment horizontal="right" vertical="top" wrapText="1"/>
    </xf>
    <xf numFmtId="0" fontId="24" fillId="0" borderId="47" xfId="1" applyFont="1" applyBorder="1" applyAlignment="1">
      <alignment horizontal="left" vertical="top" wrapText="1"/>
    </xf>
    <xf numFmtId="0" fontId="24" fillId="0" borderId="48" xfId="1" applyFont="1" applyBorder="1" applyAlignment="1">
      <alignment horizontal="left" vertical="top" wrapText="1"/>
    </xf>
    <xf numFmtId="0" fontId="24" fillId="0" borderId="48" xfId="1" applyFont="1" applyBorder="1" applyAlignment="1">
      <alignment horizontal="center" vertical="top" wrapText="1"/>
    </xf>
    <xf numFmtId="0" fontId="24" fillId="0" borderId="48" xfId="1" applyFont="1" applyBorder="1" applyAlignment="1">
      <alignment horizontal="right" vertical="top" wrapText="1"/>
    </xf>
    <xf numFmtId="0" fontId="29" fillId="0" borderId="48" xfId="1" applyFont="1" applyBorder="1" applyAlignment="1">
      <alignment horizontal="right" vertical="top" wrapText="1"/>
    </xf>
    <xf numFmtId="0" fontId="24" fillId="0" borderId="49" xfId="1" applyFont="1" applyBorder="1" applyAlignment="1">
      <alignment horizontal="right" vertical="top" wrapText="1"/>
    </xf>
    <xf numFmtId="1" fontId="24" fillId="4" borderId="50" xfId="1" applyNumberFormat="1" applyFont="1" applyFill="1" applyBorder="1" applyAlignment="1">
      <alignment vertical="top"/>
    </xf>
    <xf numFmtId="1" fontId="24" fillId="4" borderId="50" xfId="1" applyNumberFormat="1" applyFont="1" applyFill="1" applyBorder="1" applyAlignment="1">
      <alignment vertical="center"/>
    </xf>
    <xf numFmtId="1" fontId="29" fillId="4" borderId="50" xfId="1" applyNumberFormat="1" applyFont="1" applyFill="1" applyBorder="1" applyAlignment="1">
      <alignment horizontal="center" vertical="center"/>
    </xf>
    <xf numFmtId="1" fontId="24" fillId="4" borderId="50" xfId="1" applyNumberFormat="1" applyFont="1" applyFill="1" applyBorder="1" applyAlignment="1">
      <alignment horizontal="center" vertical="center"/>
    </xf>
    <xf numFmtId="0" fontId="24" fillId="2" borderId="15" xfId="1" applyFont="1" applyFill="1" applyBorder="1" applyAlignment="1">
      <alignment horizontal="right" vertical="top" wrapText="1"/>
    </xf>
    <xf numFmtId="0" fontId="30" fillId="2" borderId="15" xfId="1" applyFont="1" applyFill="1" applyBorder="1" applyAlignment="1">
      <alignment horizontal="left" vertical="center" wrapText="1"/>
    </xf>
    <xf numFmtId="0" fontId="43" fillId="0" borderId="47" xfId="1" applyFont="1" applyBorder="1" applyAlignment="1">
      <alignment horizontal="center" vertical="top" wrapText="1"/>
    </xf>
    <xf numFmtId="0" fontId="43" fillId="0" borderId="48" xfId="1" applyFont="1" applyBorder="1" applyAlignment="1">
      <alignment horizontal="center" vertical="top" wrapText="1"/>
    </xf>
    <xf numFmtId="0" fontId="43" fillId="2" borderId="48" xfId="1" applyFont="1" applyFill="1" applyBorder="1" applyAlignment="1">
      <alignment horizontal="center" vertical="top" wrapText="1"/>
    </xf>
    <xf numFmtId="0" fontId="30" fillId="2" borderId="49" xfId="1" applyFont="1" applyFill="1" applyBorder="1" applyAlignment="1">
      <alignment horizontal="left" vertical="center" wrapText="1"/>
    </xf>
    <xf numFmtId="1" fontId="42" fillId="0" borderId="12" xfId="1" applyNumberFormat="1" applyFont="1" applyBorder="1" applyAlignment="1" applyProtection="1">
      <alignment wrapText="1"/>
      <protection locked="0"/>
    </xf>
    <xf numFmtId="1" fontId="42" fillId="0" borderId="25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44" xfId="0" applyFont="1" applyBorder="1"/>
    <xf numFmtId="0" fontId="14" fillId="0" borderId="4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45" xfId="0" applyFont="1" applyBorder="1"/>
    <xf numFmtId="0" fontId="10" fillId="0" borderId="52" xfId="0" applyFont="1" applyBorder="1"/>
    <xf numFmtId="1" fontId="7" fillId="0" borderId="13" xfId="0" applyNumberFormat="1" applyFont="1" applyBorder="1" applyAlignment="1">
      <alignment horizontal="center"/>
    </xf>
    <xf numFmtId="1" fontId="6" fillId="0" borderId="5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shrinkToFit="1"/>
    </xf>
    <xf numFmtId="1" fontId="7" fillId="0" borderId="54" xfId="0" applyNumberFormat="1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25" fillId="0" borderId="25" xfId="1" applyFont="1" applyBorder="1" applyAlignment="1" applyProtection="1">
      <alignment horizontal="left" vertical="center" wrapText="1"/>
      <protection locked="0"/>
    </xf>
    <xf numFmtId="0" fontId="25" fillId="0" borderId="25" xfId="1" applyFont="1" applyBorder="1" applyAlignment="1" applyProtection="1">
      <alignment vertical="center" wrapText="1"/>
      <protection locked="0"/>
    </xf>
    <xf numFmtId="49" fontId="23" fillId="5" borderId="25" xfId="1" applyNumberFormat="1" applyFont="1" applyFill="1" applyBorder="1" applyAlignment="1" applyProtection="1">
      <alignment horizontal="center" vertical="center"/>
      <protection locked="0"/>
    </xf>
    <xf numFmtId="1" fontId="23" fillId="0" borderId="11" xfId="1" applyNumberFormat="1" applyFont="1" applyBorder="1" applyAlignment="1" applyProtection="1">
      <alignment horizontal="center" vertical="center"/>
      <protection locked="0"/>
    </xf>
    <xf numFmtId="0" fontId="23" fillId="0" borderId="15" xfId="1" applyFont="1" applyBorder="1" applyAlignment="1" applyProtection="1">
      <alignment horizontal="center" vertical="center"/>
      <protection locked="0"/>
    </xf>
    <xf numFmtId="0" fontId="23" fillId="2" borderId="15" xfId="1" applyFont="1" applyFill="1" applyBorder="1" applyAlignment="1" applyProtection="1">
      <alignment horizontal="center" vertical="center"/>
      <protection locked="0"/>
    </xf>
    <xf numFmtId="1" fontId="23" fillId="0" borderId="40" xfId="1" applyNumberFormat="1" applyFont="1" applyBorder="1" applyAlignment="1" applyProtection="1">
      <alignment horizontal="center" vertical="center"/>
      <protection locked="0"/>
    </xf>
    <xf numFmtId="0" fontId="44" fillId="2" borderId="40" xfId="1" applyFont="1" applyFill="1" applyBorder="1" applyAlignment="1">
      <alignment horizontal="center" vertical="center"/>
    </xf>
    <xf numFmtId="49" fontId="23" fillId="6" borderId="25" xfId="1" applyNumberFormat="1" applyFont="1" applyFill="1" applyBorder="1" applyAlignment="1" applyProtection="1">
      <alignment horizontal="center" vertical="center"/>
      <protection locked="0"/>
    </xf>
    <xf numFmtId="49" fontId="23" fillId="7" borderId="25" xfId="1" applyNumberFormat="1" applyFont="1" applyFill="1" applyBorder="1" applyAlignment="1" applyProtection="1">
      <alignment horizontal="center" vertical="center"/>
      <protection locked="0"/>
    </xf>
    <xf numFmtId="1" fontId="23" fillId="3" borderId="25" xfId="1" applyNumberFormat="1" applyFont="1" applyFill="1" applyBorder="1" applyAlignment="1">
      <alignment horizontal="center" vertical="center"/>
    </xf>
    <xf numFmtId="1" fontId="43" fillId="0" borderId="40" xfId="1" applyNumberFormat="1" applyFont="1" applyBorder="1" applyAlignment="1" applyProtection="1">
      <alignment vertical="center" wrapText="1"/>
      <protection locked="0"/>
    </xf>
    <xf numFmtId="1" fontId="23" fillId="0" borderId="40" xfId="1" applyNumberFormat="1" applyFont="1" applyBorder="1" applyAlignment="1" applyProtection="1">
      <alignment vertical="center" wrapText="1"/>
      <protection locked="0"/>
    </xf>
    <xf numFmtId="1" fontId="23" fillId="0" borderId="16" xfId="1" applyNumberFormat="1" applyFont="1" applyBorder="1" applyAlignment="1" applyProtection="1">
      <alignment vertical="center" wrapText="1"/>
      <protection locked="0"/>
    </xf>
    <xf numFmtId="49" fontId="23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Fill="1" applyBorder="1" applyAlignment="1">
      <alignment horizontal="left" wrapText="1"/>
    </xf>
    <xf numFmtId="0" fontId="32" fillId="0" borderId="0" xfId="2" applyFont="1" applyBorder="1" applyAlignment="1"/>
    <xf numFmtId="0" fontId="18" fillId="0" borderId="0" xfId="2" applyFont="1" applyFill="1" applyBorder="1" applyAlignment="1">
      <alignment horizontal="left" wrapText="1"/>
    </xf>
    <xf numFmtId="0" fontId="18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wrapText="1"/>
    </xf>
    <xf numFmtId="0" fontId="32" fillId="0" borderId="0" xfId="2" applyFont="1" applyFill="1" applyBorder="1" applyAlignment="1">
      <alignment wrapText="1"/>
    </xf>
    <xf numFmtId="0" fontId="8" fillId="0" borderId="0" xfId="2" applyFont="1" applyFill="1" applyBorder="1" applyAlignment="1"/>
    <xf numFmtId="0" fontId="20" fillId="0" borderId="40" xfId="2" applyFont="1" applyFill="1" applyBorder="1" applyAlignment="1">
      <alignment horizontal="left" wrapText="1"/>
    </xf>
    <xf numFmtId="0" fontId="18" fillId="0" borderId="40" xfId="2" applyFont="1" applyFill="1" applyBorder="1" applyAlignment="1">
      <alignment horizontal="left" wrapText="1"/>
    </xf>
    <xf numFmtId="0" fontId="18" fillId="0" borderId="40" xfId="2" applyFont="1" applyFill="1" applyBorder="1" applyAlignment="1"/>
    <xf numFmtId="0" fontId="46" fillId="0" borderId="40" xfId="2" applyFont="1" applyFill="1" applyBorder="1" applyAlignment="1">
      <alignment horizontal="left"/>
    </xf>
    <xf numFmtId="0" fontId="46" fillId="0" borderId="40" xfId="2" applyFont="1" applyFill="1" applyBorder="1" applyAlignment="1">
      <alignment horizontal="center" wrapText="1"/>
    </xf>
    <xf numFmtId="0" fontId="46" fillId="0" borderId="40" xfId="2" applyFont="1" applyFill="1" applyBorder="1" applyAlignment="1">
      <alignment horizontal="left" wrapText="1"/>
    </xf>
    <xf numFmtId="0" fontId="18" fillId="0" borderId="40" xfId="2" applyFont="1" applyFill="1" applyBorder="1" applyAlignment="1">
      <alignment horizontal="center" wrapText="1"/>
    </xf>
    <xf numFmtId="0" fontId="18" fillId="0" borderId="40" xfId="0" applyFont="1" applyFill="1" applyBorder="1"/>
    <xf numFmtId="0" fontId="18" fillId="0" borderId="40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vertical="top" wrapText="1"/>
    </xf>
    <xf numFmtId="0" fontId="46" fillId="0" borderId="40" xfId="2" applyFont="1" applyFill="1" applyBorder="1" applyAlignment="1">
      <alignment horizontal="left" vertical="top" wrapText="1"/>
    </xf>
    <xf numFmtId="0" fontId="46" fillId="0" borderId="40" xfId="0" applyFont="1" applyFill="1" applyBorder="1"/>
    <xf numFmtId="49" fontId="23" fillId="0" borderId="25" xfId="1" applyNumberFormat="1" applyFont="1" applyBorder="1" applyAlignment="1">
      <alignment horizontal="center" vertical="center"/>
    </xf>
    <xf numFmtId="0" fontId="23" fillId="8" borderId="25" xfId="1" applyFont="1" applyFill="1" applyBorder="1" applyAlignment="1" applyProtection="1">
      <alignment horizontal="center" vertical="center"/>
      <protection locked="0"/>
    </xf>
    <xf numFmtId="0" fontId="4" fillId="8" borderId="25" xfId="0" applyFont="1" applyFill="1" applyBorder="1" applyAlignment="1" applyProtection="1">
      <alignment horizontal="center" vertical="center" wrapText="1"/>
      <protection locked="0"/>
    </xf>
    <xf numFmtId="0" fontId="23" fillId="9" borderId="25" xfId="1" applyFont="1" applyFill="1" applyBorder="1" applyAlignment="1" applyProtection="1">
      <alignment horizontal="center" vertical="center"/>
      <protection locked="0"/>
    </xf>
    <xf numFmtId="1" fontId="23" fillId="9" borderId="25" xfId="1" applyNumberFormat="1" applyFont="1" applyFill="1" applyBorder="1" applyAlignment="1" applyProtection="1">
      <alignment horizontal="center" vertical="center"/>
      <protection locked="0"/>
    </xf>
    <xf numFmtId="0" fontId="22" fillId="9" borderId="0" xfId="1" applyFont="1" applyFill="1" applyAlignment="1">
      <alignment horizontal="center" vertical="center"/>
    </xf>
    <xf numFmtId="49" fontId="23" fillId="9" borderId="25" xfId="1" applyNumberFormat="1" applyFont="1" applyFill="1" applyBorder="1" applyAlignment="1" applyProtection="1">
      <alignment horizontal="center" vertical="center"/>
      <protection locked="0"/>
    </xf>
    <xf numFmtId="1" fontId="23" fillId="9" borderId="11" xfId="1" applyNumberFormat="1" applyFont="1" applyFill="1" applyBorder="1" applyAlignment="1" applyProtection="1">
      <alignment horizontal="center" vertical="center"/>
      <protection locked="0"/>
    </xf>
    <xf numFmtId="49" fontId="23" fillId="8" borderId="25" xfId="1" applyNumberFormat="1" applyFont="1" applyFill="1" applyBorder="1" applyAlignment="1" applyProtection="1">
      <alignment horizontal="center" vertical="center"/>
      <protection locked="0"/>
    </xf>
    <xf numFmtId="0" fontId="22" fillId="9" borderId="40" xfId="1" applyFont="1" applyFill="1" applyBorder="1" applyAlignment="1">
      <alignment horizontal="center" vertical="center"/>
    </xf>
    <xf numFmtId="1" fontId="23" fillId="9" borderId="40" xfId="1" applyNumberFormat="1" applyFont="1" applyFill="1" applyBorder="1" applyAlignment="1" applyProtection="1">
      <alignment horizontal="center" vertical="center"/>
      <protection locked="0"/>
    </xf>
    <xf numFmtId="1" fontId="23" fillId="9" borderId="15" xfId="1" applyNumberFormat="1" applyFont="1" applyFill="1" applyBorder="1" applyAlignment="1" applyProtection="1">
      <alignment horizontal="center" vertical="center"/>
      <protection locked="0"/>
    </xf>
    <xf numFmtId="0" fontId="24" fillId="9" borderId="25" xfId="1" applyFont="1" applyFill="1" applyBorder="1" applyAlignment="1" applyProtection="1">
      <alignment horizontal="center" vertical="center"/>
      <protection locked="0"/>
    </xf>
    <xf numFmtId="0" fontId="7" fillId="0" borderId="61" xfId="0" applyFont="1" applyBorder="1" applyAlignment="1">
      <alignment horizontal="center" vertical="center" textRotation="90"/>
    </xf>
    <xf numFmtId="0" fontId="7" fillId="0" borderId="63" xfId="0" applyFont="1" applyBorder="1" applyAlignment="1">
      <alignment horizontal="center" vertical="center" textRotation="90"/>
    </xf>
    <xf numFmtId="0" fontId="10" fillId="0" borderId="6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7" fillId="0" borderId="62" xfId="0" applyFont="1" applyBorder="1" applyAlignment="1">
      <alignment horizontal="center"/>
    </xf>
    <xf numFmtId="0" fontId="23" fillId="3" borderId="66" xfId="1" applyFont="1" applyFill="1" applyBorder="1" applyAlignment="1">
      <alignment horizontal="left" vertical="top" wrapText="1"/>
    </xf>
    <xf numFmtId="0" fontId="23" fillId="2" borderId="25" xfId="1" applyFont="1" applyFill="1" applyBorder="1" applyAlignment="1">
      <alignment horizontal="left" vertical="top"/>
    </xf>
    <xf numFmtId="0" fontId="23" fillId="0" borderId="16" xfId="1" applyFont="1" applyBorder="1" applyAlignment="1">
      <alignment vertical="top" wrapText="1"/>
    </xf>
    <xf numFmtId="0" fontId="23" fillId="0" borderId="5" xfId="1" applyFont="1" applyBorder="1" applyAlignment="1">
      <alignment horizontal="left" vertical="top" wrapText="1"/>
    </xf>
    <xf numFmtId="0" fontId="24" fillId="0" borderId="26" xfId="1" applyFont="1" applyBorder="1" applyAlignment="1">
      <alignment vertical="top"/>
    </xf>
    <xf numFmtId="0" fontId="23" fillId="0" borderId="16" xfId="1" applyFont="1" applyBorder="1" applyAlignment="1">
      <alignment vertical="top"/>
    </xf>
    <xf numFmtId="0" fontId="23" fillId="0" borderId="25" xfId="1" applyFont="1" applyBorder="1" applyAlignment="1">
      <alignment horizontal="left" vertical="top"/>
    </xf>
    <xf numFmtId="0" fontId="23" fillId="0" borderId="25" xfId="1" applyFont="1" applyBorder="1" applyAlignment="1">
      <alignment horizontal="left" vertical="center" wrapText="1"/>
    </xf>
    <xf numFmtId="0" fontId="45" fillId="0" borderId="12" xfId="1" applyFont="1" applyBorder="1" applyAlignment="1">
      <alignment horizontal="left" vertical="top" wrapText="1"/>
    </xf>
    <xf numFmtId="0" fontId="45" fillId="0" borderId="0" xfId="1" applyFont="1" applyBorder="1" applyAlignment="1">
      <alignment horizontal="left" vertical="top" wrapText="1"/>
    </xf>
    <xf numFmtId="0" fontId="23" fillId="0" borderId="12" xfId="1" applyFont="1" applyBorder="1" applyAlignment="1">
      <alignment horizontal="left" vertical="top" wrapText="1"/>
    </xf>
    <xf numFmtId="0" fontId="23" fillId="0" borderId="11" xfId="1" applyFont="1" applyBorder="1" applyAlignment="1">
      <alignment horizontal="center" vertical="center" textRotation="90" wrapText="1"/>
    </xf>
    <xf numFmtId="0" fontId="23" fillId="0" borderId="41" xfId="1" applyFont="1" applyBorder="1" applyAlignment="1">
      <alignment horizontal="center"/>
    </xf>
    <xf numFmtId="0" fontId="23" fillId="0" borderId="34" xfId="1" applyFont="1" applyBorder="1" applyAlignment="1">
      <alignment horizontal="center"/>
    </xf>
    <xf numFmtId="0" fontId="23" fillId="2" borderId="25" xfId="1" applyFont="1" applyFill="1" applyBorder="1" applyAlignment="1">
      <alignment horizontal="left" vertical="top" wrapText="1" shrinkToFit="1"/>
    </xf>
    <xf numFmtId="0" fontId="43" fillId="0" borderId="12" xfId="1" applyFont="1" applyBorder="1" applyAlignment="1">
      <alignment horizontal="left" vertical="top" wrapText="1"/>
    </xf>
    <xf numFmtId="0" fontId="43" fillId="0" borderId="0" xfId="1" applyFont="1" applyBorder="1" applyAlignment="1">
      <alignment horizontal="left" vertical="top" wrapText="1"/>
    </xf>
    <xf numFmtId="0" fontId="23" fillId="2" borderId="34" xfId="1" applyFont="1" applyFill="1" applyBorder="1" applyAlignment="1">
      <alignment horizontal="center"/>
    </xf>
    <xf numFmtId="0" fontId="23" fillId="0" borderId="11" xfId="1" applyFont="1" applyBorder="1" applyAlignment="1">
      <alignment horizontal="center" vertical="center" textRotation="90"/>
    </xf>
    <xf numFmtId="0" fontId="24" fillId="0" borderId="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/>
    </xf>
    <xf numFmtId="0" fontId="25" fillId="0" borderId="8" xfId="1" applyFont="1" applyBorder="1" applyAlignment="1">
      <alignment horizontal="center"/>
    </xf>
    <xf numFmtId="0" fontId="23" fillId="0" borderId="15" xfId="1" applyFont="1" applyBorder="1" applyAlignment="1">
      <alignment horizontal="center"/>
    </xf>
    <xf numFmtId="0" fontId="15" fillId="0" borderId="0" xfId="2" applyFont="1" applyFill="1" applyBorder="1" applyAlignment="1">
      <alignment horizontal="left" wrapText="1"/>
    </xf>
    <xf numFmtId="0" fontId="40" fillId="0" borderId="0" xfId="2" applyBorder="1"/>
    <xf numFmtId="0" fontId="25" fillId="0" borderId="0" xfId="0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/>
    </xf>
  </cellXfs>
  <cellStyles count="6">
    <cellStyle name="Excel Built-in Excel Built-in Обычный 2" xfId="1"/>
    <cellStyle name="Excel Built-in Excel Built-in Обычный 3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85725</xdr:rowOff>
    </xdr:from>
    <xdr:to>
      <xdr:col>54</xdr:col>
      <xdr:colOff>238125</xdr:colOff>
      <xdr:row>7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3448050" y="85725"/>
          <a:ext cx="7048500" cy="2095500"/>
        </a:xfrm>
        <a:custGeom>
          <a:avLst/>
          <a:gdLst>
            <a:gd name="G0" fmla="+- 19810 0 0"/>
            <a:gd name="G1" fmla="+- 5751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2000"/>
            </a:lnSpc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</a:t>
          </a:r>
          <a:r>
            <a:rPr lang="ru-RU" sz="16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профессионального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образовательного учреждения Астраханской области 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"Астраханский колледж арт - фэшн индустрии"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основной образовательной программы 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среднего профессионального образования углубленного уровня</a:t>
          </a:r>
        </a:p>
        <a:p>
          <a:pPr algn="ctr" rtl="0">
            <a:lnSpc>
              <a:spcPts val="16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по специальности </a:t>
          </a: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54</a:t>
          </a: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.02.02</a:t>
          </a:r>
          <a:r>
            <a:rPr lang="ru-RU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Декоративно - прикладное искусство и народные промыслы (по видам)</a:t>
          </a:r>
          <a:endParaRPr lang="ru-RU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lnSpc>
              <a:spcPts val="14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4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247650</xdr:colOff>
      <xdr:row>0</xdr:row>
      <xdr:rowOff>76200</xdr:rowOff>
    </xdr:from>
    <xdr:to>
      <xdr:col>63</xdr:col>
      <xdr:colOff>476250</xdr:colOff>
      <xdr:row>5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10506075" y="76200"/>
          <a:ext cx="4876800" cy="1781175"/>
        </a:xfrm>
        <a:custGeom>
          <a:avLst/>
          <a:gdLst>
            <a:gd name="G0" fmla="+- 13720 0 0"/>
            <a:gd name="G1" fmla="+- 4893 0 0"/>
            <a:gd name="T0" fmla="*/ 0 w 13814"/>
            <a:gd name="T1" fmla="*/ 0 h 4950"/>
            <a:gd name="T2" fmla="*/ G0 w 13814"/>
            <a:gd name="T3" fmla="*/ G1 h 495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4" h="49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Квалификация: художник-мастер, преподаватель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Форма обучения - очная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Нормативный срок обучения: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на базе основного общего образования - 3 года 10 месяцев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Профиль получаемого профессионального образования - гуманитарный</a:t>
          </a:r>
          <a:endParaRPr lang="ru-RU" sz="1200" b="0" i="0" strike="noStrike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381000</xdr:colOff>
      <xdr:row>18</xdr:row>
      <xdr:rowOff>57150</xdr:rowOff>
    </xdr:from>
    <xdr:to>
      <xdr:col>4</xdr:col>
      <xdr:colOff>19050</xdr:colOff>
      <xdr:row>19</xdr:row>
      <xdr:rowOff>38100</xdr:rowOff>
    </xdr:to>
    <xdr:sp macro="" textlink="">
      <xdr:nvSpPr>
        <xdr:cNvPr id="10564" name="CustomShape 1"/>
        <xdr:cNvSpPr>
          <a:spLocks noChangeArrowheads="1"/>
        </xdr:cNvSpPr>
      </xdr:nvSpPr>
      <xdr:spPr bwMode="auto">
        <a:xfrm>
          <a:off x="704850" y="4048125"/>
          <a:ext cx="523875" cy="14287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6 w 1510"/>
            <a:gd name="T15" fmla="*/ 451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295275</xdr:colOff>
      <xdr:row>1</xdr:row>
      <xdr:rowOff>66675</xdr:rowOff>
    </xdr:from>
    <xdr:to>
      <xdr:col>17</xdr:col>
      <xdr:colOff>76200</xdr:colOff>
      <xdr:row>4</xdr:row>
      <xdr:rowOff>171450</xdr:rowOff>
    </xdr:to>
    <xdr:sp macro="" textlink="" fLocksText="0">
      <xdr:nvSpPr>
        <xdr:cNvPr id="1045" name="CustomShape 1"/>
        <xdr:cNvSpPr>
          <a:spLocks noChangeArrowheads="1"/>
        </xdr:cNvSpPr>
      </xdr:nvSpPr>
      <xdr:spPr bwMode="auto">
        <a:xfrm>
          <a:off x="619125" y="266700"/>
          <a:ext cx="2895600" cy="1571625"/>
        </a:xfrm>
        <a:custGeom>
          <a:avLst/>
          <a:gdLst>
            <a:gd name="G0" fmla="+- 8137 0 0"/>
            <a:gd name="G1" fmla="+- 4328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______________Бесчастнова Н.В.                                                                                                "_____" ____________ 20____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38100</xdr:colOff>
      <xdr:row>19</xdr:row>
      <xdr:rowOff>57150</xdr:rowOff>
    </xdr:from>
    <xdr:to>
      <xdr:col>13</xdr:col>
      <xdr:colOff>57150</xdr:colOff>
      <xdr:row>20</xdr:row>
      <xdr:rowOff>38100</xdr:rowOff>
    </xdr:to>
    <xdr:sp macro="" textlink="">
      <xdr:nvSpPr>
        <xdr:cNvPr id="10566" name="CustomShape 1"/>
        <xdr:cNvSpPr>
          <a:spLocks noChangeArrowheads="1"/>
        </xdr:cNvSpPr>
      </xdr:nvSpPr>
      <xdr:spPr bwMode="auto">
        <a:xfrm>
          <a:off x="2276475" y="4210050"/>
          <a:ext cx="533400" cy="142875"/>
        </a:xfrm>
        <a:custGeom>
          <a:avLst/>
          <a:gdLst>
            <a:gd name="T0" fmla="*/ 2147483646 w 1507"/>
            <a:gd name="T1" fmla="*/ 2147483646 h 488"/>
            <a:gd name="T2" fmla="*/ 2147483646 w 1507"/>
            <a:gd name="T3" fmla="*/ 2147483646 h 488"/>
            <a:gd name="T4" fmla="*/ 0 w 1507"/>
            <a:gd name="T5" fmla="*/ 2147483646 h 488"/>
            <a:gd name="T6" fmla="*/ 2147483646 w 1507"/>
            <a:gd name="T7" fmla="*/ 0 h 488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07"/>
            <a:gd name="T13" fmla="*/ 0 h 488"/>
            <a:gd name="T14" fmla="*/ 1503 w 1507"/>
            <a:gd name="T15" fmla="*/ 424 h 48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95249</xdr:colOff>
      <xdr:row>21</xdr:row>
      <xdr:rowOff>57150</xdr:rowOff>
    </xdr:from>
    <xdr:to>
      <xdr:col>9</xdr:col>
      <xdr:colOff>19049</xdr:colOff>
      <xdr:row>24</xdr:row>
      <xdr:rowOff>104775</xdr:rowOff>
    </xdr:to>
    <xdr:sp macro="" textlink="" fLocksText="0">
      <xdr:nvSpPr>
        <xdr:cNvPr id="31" name="CustomShape 1"/>
        <xdr:cNvSpPr>
          <a:spLocks noChangeArrowheads="1"/>
        </xdr:cNvSpPr>
      </xdr:nvSpPr>
      <xdr:spPr bwMode="auto">
        <a:xfrm>
          <a:off x="419099" y="4400550"/>
          <a:ext cx="1152525" cy="533400"/>
        </a:xfrm>
        <a:custGeom>
          <a:avLst/>
          <a:gdLst>
            <a:gd name="G0" fmla="+- 2876 0 0"/>
            <a:gd name="G1" fmla="+- 1031 0 0"/>
            <a:gd name="T0" fmla="*/ 0 w 2932"/>
            <a:gd name="T1" fmla="*/ 0 h 1118"/>
            <a:gd name="T2" fmla="*/ G0 w 2932"/>
            <a:gd name="T3" fmla="*/ G1 h 111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2" h="111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Теоретическое обучение</a:t>
          </a:r>
        </a:p>
      </xdr:txBody>
    </xdr:sp>
    <xdr:clientData/>
  </xdr:twoCellAnchor>
  <xdr:twoCellAnchor>
    <xdr:from>
      <xdr:col>9</xdr:col>
      <xdr:colOff>19050</xdr:colOff>
      <xdr:row>21</xdr:row>
      <xdr:rowOff>76200</xdr:rowOff>
    </xdr:from>
    <xdr:to>
      <xdr:col>14</xdr:col>
      <xdr:colOff>19050</xdr:colOff>
      <xdr:row>25</xdr:row>
      <xdr:rowOff>19050</xdr:rowOff>
    </xdr:to>
    <xdr:sp macro="" textlink="" fLocksText="0">
      <xdr:nvSpPr>
        <xdr:cNvPr id="32" name="CustomShape 1"/>
        <xdr:cNvSpPr>
          <a:spLocks noChangeArrowheads="1"/>
        </xdr:cNvSpPr>
      </xdr:nvSpPr>
      <xdr:spPr bwMode="auto">
        <a:xfrm>
          <a:off x="1571625" y="4419600"/>
          <a:ext cx="857250" cy="590550"/>
        </a:xfrm>
        <a:custGeom>
          <a:avLst/>
          <a:gdLst>
            <a:gd name="G0" fmla="+- 2413 0 0"/>
            <a:gd name="G1" fmla="+- 1814 0 0"/>
            <a:gd name="T0" fmla="*/ 0 w 2467"/>
            <a:gd name="T1" fmla="*/ 0 h 1919"/>
            <a:gd name="T2" fmla="*/ G0 w 2467"/>
            <a:gd name="T3" fmla="*/ G1 h 191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7" h="191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14</xdr:col>
      <xdr:colOff>47625</xdr:colOff>
      <xdr:row>21</xdr:row>
      <xdr:rowOff>76200</xdr:rowOff>
    </xdr:from>
    <xdr:to>
      <xdr:col>20</xdr:col>
      <xdr:colOff>104774</xdr:colOff>
      <xdr:row>27</xdr:row>
      <xdr:rowOff>9525</xdr:rowOff>
    </xdr:to>
    <xdr:sp macro="" textlink="" fLocksText="0">
      <xdr:nvSpPr>
        <xdr:cNvPr id="33" name="CustomShape 1"/>
        <xdr:cNvSpPr>
          <a:spLocks noChangeArrowheads="1"/>
        </xdr:cNvSpPr>
      </xdr:nvSpPr>
      <xdr:spPr bwMode="auto">
        <a:xfrm>
          <a:off x="2457450" y="4419600"/>
          <a:ext cx="1085849" cy="904875"/>
        </a:xfrm>
        <a:custGeom>
          <a:avLst/>
          <a:gdLst>
            <a:gd name="G0" fmla="+- 3086 0 0"/>
            <a:gd name="G1" fmla="+- 1343 0 0"/>
            <a:gd name="T0" fmla="*/ 0 w 3097"/>
            <a:gd name="T1" fmla="*/ 0 h 1438"/>
            <a:gd name="T2" fmla="*/ G0 w 3097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7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Производственная практика (по профилю специальности)</a:t>
          </a:r>
        </a:p>
      </xdr:txBody>
    </xdr:sp>
    <xdr:clientData/>
  </xdr:twoCellAnchor>
  <xdr:twoCellAnchor>
    <xdr:from>
      <xdr:col>27</xdr:col>
      <xdr:colOff>38100</xdr:colOff>
      <xdr:row>21</xdr:row>
      <xdr:rowOff>95250</xdr:rowOff>
    </xdr:from>
    <xdr:to>
      <xdr:col>32</xdr:col>
      <xdr:colOff>133350</xdr:colOff>
      <xdr:row>25</xdr:row>
      <xdr:rowOff>9525</xdr:rowOff>
    </xdr:to>
    <xdr:sp macro="" textlink="" fLocksText="0">
      <xdr:nvSpPr>
        <xdr:cNvPr id="34" name="CustomShape 1"/>
        <xdr:cNvSpPr>
          <a:spLocks noChangeArrowheads="1"/>
        </xdr:cNvSpPr>
      </xdr:nvSpPr>
      <xdr:spPr bwMode="auto">
        <a:xfrm>
          <a:off x="4676775" y="4438650"/>
          <a:ext cx="952500" cy="561975"/>
        </a:xfrm>
        <a:custGeom>
          <a:avLst/>
          <a:gdLst>
            <a:gd name="G0" fmla="+- 2457 0 0"/>
            <a:gd name="G1" fmla="+- 1798 0 0"/>
            <a:gd name="T0" fmla="*/ 0 w 2466"/>
            <a:gd name="T1" fmla="*/ 0 h 1893"/>
            <a:gd name="T2" fmla="*/ G0 w 2466"/>
            <a:gd name="T3" fmla="*/ G1 h 1893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6" h="1893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Производствен-ная практика (преддипломная</a:t>
          </a:r>
          <a:r>
            <a:rPr lang="ru-RU" sz="800" b="0" i="0" strike="noStrike">
              <a:solidFill>
                <a:srgbClr val="000000"/>
              </a:solidFill>
              <a:latin typeface="Arial Cyr"/>
            </a:rPr>
            <a:t>)</a:t>
          </a:r>
        </a:p>
      </xdr:txBody>
    </xdr:sp>
    <xdr:clientData/>
  </xdr:twoCellAnchor>
  <xdr:twoCellAnchor>
    <xdr:from>
      <xdr:col>21</xdr:col>
      <xdr:colOff>47625</xdr:colOff>
      <xdr:row>21</xdr:row>
      <xdr:rowOff>95250</xdr:rowOff>
    </xdr:from>
    <xdr:to>
      <xdr:col>26</xdr:col>
      <xdr:colOff>123825</xdr:colOff>
      <xdr:row>24</xdr:row>
      <xdr:rowOff>38100</xdr:rowOff>
    </xdr:to>
    <xdr:sp macro="" textlink="" fLocksText="0">
      <xdr:nvSpPr>
        <xdr:cNvPr id="35" name="CustomShape 1"/>
        <xdr:cNvSpPr>
          <a:spLocks noChangeArrowheads="1"/>
        </xdr:cNvSpPr>
      </xdr:nvSpPr>
      <xdr:spPr bwMode="auto">
        <a:xfrm>
          <a:off x="3657600" y="4438650"/>
          <a:ext cx="933450" cy="428625"/>
        </a:xfrm>
        <a:custGeom>
          <a:avLst/>
          <a:gdLst>
            <a:gd name="G0" fmla="+- 2623 0 0"/>
            <a:gd name="G1" fmla="+- 1317 0 0"/>
            <a:gd name="T0" fmla="*/ 0 w 2678"/>
            <a:gd name="T1" fmla="*/ 0 h 1412"/>
            <a:gd name="T2" fmla="*/ G0 w 2678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78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Промежуточная аттестация</a:t>
          </a:r>
        </a:p>
      </xdr:txBody>
    </xdr:sp>
    <xdr:clientData/>
  </xdr:twoCellAnchor>
  <xdr:twoCellAnchor>
    <xdr:from>
      <xdr:col>39</xdr:col>
      <xdr:colOff>104775</xdr:colOff>
      <xdr:row>21</xdr:row>
      <xdr:rowOff>152400</xdr:rowOff>
    </xdr:from>
    <xdr:to>
      <xdr:col>43</xdr:col>
      <xdr:colOff>76200</xdr:colOff>
      <xdr:row>24</xdr:row>
      <xdr:rowOff>104775</xdr:rowOff>
    </xdr:to>
    <xdr:sp macro="" textlink="" fLocksText="0">
      <xdr:nvSpPr>
        <xdr:cNvPr id="36" name="CustomShape 1"/>
        <xdr:cNvSpPr>
          <a:spLocks noChangeArrowheads="1"/>
        </xdr:cNvSpPr>
      </xdr:nvSpPr>
      <xdr:spPr bwMode="auto">
        <a:xfrm>
          <a:off x="6800850" y="4495800"/>
          <a:ext cx="657225" cy="438150"/>
        </a:xfrm>
        <a:custGeom>
          <a:avLst/>
          <a:gdLst>
            <a:gd name="G0" fmla="+- 1583 0 0"/>
            <a:gd name="G1" fmla="+- 1317 0 0"/>
            <a:gd name="T0" fmla="*/ 0 w 1633"/>
            <a:gd name="T1" fmla="*/ 0 h 1412"/>
            <a:gd name="T2" fmla="*/ G0 w 1633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33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</xdr:col>
      <xdr:colOff>381000</xdr:colOff>
      <xdr:row>19</xdr:row>
      <xdr:rowOff>57150</xdr:rowOff>
    </xdr:from>
    <xdr:to>
      <xdr:col>7</xdr:col>
      <xdr:colOff>19050</xdr:colOff>
      <xdr:row>20</xdr:row>
      <xdr:rowOff>38100</xdr:rowOff>
    </xdr:to>
    <xdr:sp macro="" textlink="">
      <xdr:nvSpPr>
        <xdr:cNvPr id="10573" name="CustomShape 1"/>
        <xdr:cNvSpPr>
          <a:spLocks noChangeArrowheads="1"/>
        </xdr:cNvSpPr>
      </xdr:nvSpPr>
      <xdr:spPr bwMode="auto">
        <a:xfrm>
          <a:off x="1381125" y="4210050"/>
          <a:ext cx="361950" cy="14287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6 w 1510"/>
            <a:gd name="T15" fmla="*/ 451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21</xdr:row>
      <xdr:rowOff>123825</xdr:rowOff>
    </xdr:from>
    <xdr:to>
      <xdr:col>38</xdr:col>
      <xdr:colOff>152400</xdr:colOff>
      <xdr:row>25</xdr:row>
      <xdr:rowOff>0</xdr:rowOff>
    </xdr:to>
    <xdr:sp macro="" textlink="" fLocksText="0">
      <xdr:nvSpPr>
        <xdr:cNvPr id="38" name="CustomShape 1"/>
        <xdr:cNvSpPr>
          <a:spLocks noChangeArrowheads="1"/>
        </xdr:cNvSpPr>
      </xdr:nvSpPr>
      <xdr:spPr bwMode="auto">
        <a:xfrm>
          <a:off x="5667375" y="4467225"/>
          <a:ext cx="1009650" cy="523875"/>
        </a:xfrm>
        <a:custGeom>
          <a:avLst/>
          <a:gdLst>
            <a:gd name="G0" fmla="+- 2847 0 0"/>
            <a:gd name="G1" fmla="+- 1610 0 0"/>
            <a:gd name="T0" fmla="*/ 0 w 2902"/>
            <a:gd name="T1" fmla="*/ 0 h 1705"/>
            <a:gd name="T2" fmla="*/ G0 w 2902"/>
            <a:gd name="T3" fmla="*/ G1 h 170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02" h="170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10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Государственная итоговая аттестация</a:t>
          </a:r>
          <a:r>
            <a:rPr lang="ru-RU" sz="10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 rtl="0">
            <a:lnSpc>
              <a:spcPts val="8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44</xdr:col>
      <xdr:colOff>104775</xdr:colOff>
      <xdr:row>21</xdr:row>
      <xdr:rowOff>152399</xdr:rowOff>
    </xdr:from>
    <xdr:to>
      <xdr:col>50</xdr:col>
      <xdr:colOff>47625</xdr:colOff>
      <xdr:row>24</xdr:row>
      <xdr:rowOff>95249</xdr:rowOff>
    </xdr:to>
    <xdr:sp macro="" textlink="" fLocksText="0">
      <xdr:nvSpPr>
        <xdr:cNvPr id="39" name="CustomShape 1"/>
        <xdr:cNvSpPr>
          <a:spLocks noChangeArrowheads="1"/>
        </xdr:cNvSpPr>
      </xdr:nvSpPr>
      <xdr:spPr bwMode="auto">
        <a:xfrm>
          <a:off x="7658100" y="4495799"/>
          <a:ext cx="1057275" cy="428625"/>
        </a:xfrm>
        <a:custGeom>
          <a:avLst/>
          <a:gdLst>
            <a:gd name="G0" fmla="+- 2643 0 0"/>
            <a:gd name="G1" fmla="+- 899 0 0"/>
            <a:gd name="T0" fmla="*/ 0 w 2698"/>
            <a:gd name="T1" fmla="*/ 0 h 986"/>
            <a:gd name="T2" fmla="*/ G0 w 2698"/>
            <a:gd name="T3" fmla="*/ G1 h 986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98" h="986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Неделя отсутствует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62</xdr:row>
      <xdr:rowOff>0</xdr:rowOff>
    </xdr:from>
    <xdr:to>
      <xdr:col>2</xdr:col>
      <xdr:colOff>9525</xdr:colOff>
      <xdr:row>62</xdr:row>
      <xdr:rowOff>38100</xdr:rowOff>
    </xdr:to>
    <xdr:sp macro="" textlink="">
      <xdr:nvSpPr>
        <xdr:cNvPr id="3464" name="CustomShape 1"/>
        <xdr:cNvSpPr>
          <a:spLocks noChangeArrowheads="1"/>
        </xdr:cNvSpPr>
      </xdr:nvSpPr>
      <xdr:spPr bwMode="auto">
        <a:xfrm>
          <a:off x="342900" y="13620750"/>
          <a:ext cx="5724525" cy="38100"/>
        </a:xfrm>
        <a:custGeom>
          <a:avLst/>
          <a:gdLst>
            <a:gd name="T0" fmla="*/ 2147483646 w 16115"/>
            <a:gd name="T1" fmla="*/ 2147483646 h 340"/>
            <a:gd name="T2" fmla="*/ 2147483646 w 16115"/>
            <a:gd name="T3" fmla="*/ 2147483646 h 340"/>
            <a:gd name="T4" fmla="*/ 0 w 16115"/>
            <a:gd name="T5" fmla="*/ 2147483646 h 340"/>
            <a:gd name="T6" fmla="*/ 2147483646 w 16115"/>
            <a:gd name="T7" fmla="*/ 0 h 34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5"/>
            <a:gd name="T13" fmla="*/ 0 h 340"/>
            <a:gd name="T14" fmla="*/ 16110 w 16115"/>
            <a:gd name="T15" fmla="*/ 126 h 34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5" h="34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BP27"/>
  <sheetViews>
    <sheetView workbookViewId="0">
      <selection activeCell="BO10" sqref="BO10"/>
    </sheetView>
  </sheetViews>
  <sheetFormatPr defaultColWidth="8.625" defaultRowHeight="12.75" x14ac:dyDescent="0.2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7.625" style="1" customWidth="1"/>
    <col min="61" max="61" width="9.375" style="1" customWidth="1"/>
    <col min="62" max="62" width="9" style="1" customWidth="1"/>
    <col min="63" max="63" width="7.875" style="1" customWidth="1"/>
    <col min="64" max="64" width="7.5" style="1" customWidth="1"/>
    <col min="65" max="16384" width="8.625" style="1"/>
  </cols>
  <sheetData>
    <row r="1" spans="1:68" ht="15.7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  <c r="BM1"/>
    </row>
    <row r="2" spans="1:68" ht="14.25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8" ht="14.25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8" ht="87" customHeight="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8" ht="15" x14ac:dyDescent="0.25">
      <c r="A5" s="2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344"/>
      <c r="BD5" s="344"/>
      <c r="BE5" s="4"/>
      <c r="BF5" s="4"/>
      <c r="BG5" s="4"/>
      <c r="BH5" s="341" t="s">
        <v>215</v>
      </c>
      <c r="BI5" s="341"/>
      <c r="BJ5" s="341"/>
      <c r="BK5" s="341"/>
      <c r="BL5" s="341"/>
      <c r="BM5" s="4"/>
      <c r="BN5" s="211"/>
      <c r="BO5" s="211"/>
      <c r="BP5" s="211"/>
    </row>
    <row r="6" spans="1:68" ht="0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8" ht="18" customHeight="1" x14ac:dyDescent="0.2"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5"/>
      <c r="AU7" s="6"/>
      <c r="AV7" s="6"/>
      <c r="AW7" s="6"/>
      <c r="AX7" s="6"/>
      <c r="AY7" s="6"/>
      <c r="AZ7" s="6"/>
      <c r="BA7" s="6"/>
      <c r="BB7" s="6"/>
      <c r="BC7"/>
      <c r="BD7"/>
      <c r="BE7"/>
      <c r="BF7"/>
      <c r="BG7"/>
      <c r="BH7"/>
      <c r="BI7"/>
      <c r="BJ7"/>
      <c r="BK7"/>
      <c r="BL7"/>
      <c r="BM7"/>
    </row>
    <row r="8" spans="1:68" ht="15.75" x14ac:dyDescent="0.2">
      <c r="B8" s="346" t="s">
        <v>0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7"/>
      <c r="AU8" s="7"/>
      <c r="AV8" s="7"/>
      <c r="AW8" s="7"/>
      <c r="AX8" s="7"/>
      <c r="AY8" s="7"/>
      <c r="AZ8" s="7"/>
      <c r="BA8" s="7"/>
      <c r="BB8" s="7"/>
      <c r="BC8"/>
      <c r="BD8" s="8" t="s">
        <v>1</v>
      </c>
      <c r="BE8" s="6"/>
      <c r="BF8" s="6"/>
      <c r="BG8" s="6"/>
      <c r="BH8" s="6"/>
      <c r="BI8" s="9"/>
      <c r="BJ8" s="9"/>
      <c r="BK8" s="9"/>
      <c r="BL8" s="9"/>
    </row>
    <row r="9" spans="1:68" x14ac:dyDescent="0.2"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7"/>
      <c r="AU9" s="7"/>
      <c r="AV9" s="7"/>
      <c r="AW9" s="7"/>
      <c r="AX9" s="7"/>
      <c r="AY9" s="7"/>
      <c r="AZ9" s="7"/>
      <c r="BA9" s="7"/>
      <c r="BB9" s="7"/>
      <c r="BC9" s="7"/>
      <c r="BD9" s="5"/>
      <c r="BE9" s="6"/>
      <c r="BF9" s="6"/>
      <c r="BG9" s="6"/>
      <c r="BH9" s="6"/>
      <c r="BI9" s="6"/>
      <c r="BJ9" s="6"/>
      <c r="BK9" s="6"/>
      <c r="BL9" s="6"/>
    </row>
    <row r="10" spans="1:68" x14ac:dyDescent="0.2">
      <c r="B10" s="338" t="s">
        <v>2</v>
      </c>
      <c r="C10" s="347" t="s">
        <v>3</v>
      </c>
      <c r="D10" s="347"/>
      <c r="E10" s="347"/>
      <c r="F10" s="347"/>
      <c r="G10" s="347"/>
      <c r="H10" s="342" t="s">
        <v>4</v>
      </c>
      <c r="I10" s="342"/>
      <c r="J10" s="342"/>
      <c r="K10" s="342"/>
      <c r="L10" s="342" t="s">
        <v>5</v>
      </c>
      <c r="M10" s="342"/>
      <c r="N10" s="342"/>
      <c r="O10" s="342"/>
      <c r="P10" s="342" t="s">
        <v>6</v>
      </c>
      <c r="Q10" s="342"/>
      <c r="R10" s="342"/>
      <c r="S10" s="342"/>
      <c r="T10" s="342"/>
      <c r="U10" s="342" t="s">
        <v>7</v>
      </c>
      <c r="V10" s="342"/>
      <c r="W10" s="342"/>
      <c r="X10" s="342"/>
      <c r="Y10" s="342" t="s">
        <v>8</v>
      </c>
      <c r="Z10" s="342"/>
      <c r="AA10" s="342"/>
      <c r="AB10" s="342"/>
      <c r="AC10" s="342" t="s">
        <v>9</v>
      </c>
      <c r="AD10" s="342"/>
      <c r="AE10" s="342"/>
      <c r="AF10" s="342"/>
      <c r="AG10" s="342"/>
      <c r="AH10" s="342" t="s">
        <v>10</v>
      </c>
      <c r="AI10" s="342"/>
      <c r="AJ10" s="342"/>
      <c r="AK10" s="342"/>
      <c r="AL10" s="342" t="s">
        <v>11</v>
      </c>
      <c r="AM10" s="342"/>
      <c r="AN10" s="342"/>
      <c r="AO10" s="342"/>
      <c r="AP10" s="342" t="s">
        <v>12</v>
      </c>
      <c r="AQ10" s="342"/>
      <c r="AR10" s="342"/>
      <c r="AS10" s="342"/>
      <c r="AT10" s="342" t="s">
        <v>13</v>
      </c>
      <c r="AU10" s="342"/>
      <c r="AV10" s="342"/>
      <c r="AW10" s="342"/>
      <c r="AX10" s="343" t="s">
        <v>14</v>
      </c>
      <c r="AY10" s="343"/>
      <c r="AZ10" s="343"/>
      <c r="BA10" s="343"/>
      <c r="BB10" s="343"/>
      <c r="BC10" s="338" t="s">
        <v>2</v>
      </c>
      <c r="BD10" s="11" t="s">
        <v>15</v>
      </c>
      <c r="BE10" s="12" t="s">
        <v>16</v>
      </c>
      <c r="BF10" s="340" t="s">
        <v>17</v>
      </c>
      <c r="BG10" s="340"/>
      <c r="BH10" s="13" t="s">
        <v>18</v>
      </c>
      <c r="BI10" s="14" t="s">
        <v>19</v>
      </c>
      <c r="BJ10" s="14" t="s">
        <v>143</v>
      </c>
      <c r="BK10" s="14" t="s">
        <v>20</v>
      </c>
      <c r="BL10" s="15" t="s">
        <v>21</v>
      </c>
    </row>
    <row r="11" spans="1:68" ht="14.25" x14ac:dyDescent="0.2">
      <c r="B11" s="338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7"/>
      <c r="X11" s="17"/>
      <c r="Y11" s="17"/>
      <c r="Z11" s="18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/>
      <c r="AQ11" s="20"/>
      <c r="AR11" s="21"/>
      <c r="AS11" s="22"/>
      <c r="AT11" s="18"/>
      <c r="AU11" s="23"/>
      <c r="AV11" s="23"/>
      <c r="AW11" s="23"/>
      <c r="AX11" s="23"/>
      <c r="AY11" s="23"/>
      <c r="AZ11" s="23"/>
      <c r="BA11" s="23"/>
      <c r="BB11" s="24"/>
      <c r="BC11" s="338"/>
      <c r="BD11" s="25" t="s">
        <v>22</v>
      </c>
      <c r="BE11" s="26" t="s">
        <v>23</v>
      </c>
      <c r="BF11" s="27" t="s">
        <v>24</v>
      </c>
      <c r="BG11" s="28" t="s">
        <v>25</v>
      </c>
      <c r="BH11" s="26" t="s">
        <v>26</v>
      </c>
      <c r="BI11" s="29" t="s">
        <v>27</v>
      </c>
      <c r="BJ11" s="29" t="s">
        <v>144</v>
      </c>
      <c r="BK11" s="30" t="s">
        <v>28</v>
      </c>
      <c r="BL11" s="31"/>
    </row>
    <row r="12" spans="1:68" ht="13.5" thickBot="1" x14ac:dyDescent="0.25">
      <c r="B12" s="338"/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33"/>
      <c r="AT12" s="34"/>
      <c r="AU12" s="34"/>
      <c r="AV12" s="34"/>
      <c r="AW12" s="34"/>
      <c r="AX12" s="34"/>
      <c r="AY12" s="34"/>
      <c r="AZ12" s="34"/>
      <c r="BA12" s="34"/>
      <c r="BB12" s="35"/>
      <c r="BC12" s="338"/>
      <c r="BD12" s="25" t="s">
        <v>29</v>
      </c>
      <c r="BE12" s="36"/>
      <c r="BF12" s="37" t="s">
        <v>30</v>
      </c>
      <c r="BG12" s="26" t="s">
        <v>31</v>
      </c>
      <c r="BH12" s="30" t="s">
        <v>32</v>
      </c>
      <c r="BI12" s="29" t="s">
        <v>32</v>
      </c>
      <c r="BJ12" s="29" t="s">
        <v>145</v>
      </c>
      <c r="BK12" s="30"/>
      <c r="BL12" s="31"/>
    </row>
    <row r="13" spans="1:68" ht="13.5" thickBot="1" x14ac:dyDescent="0.25">
      <c r="B13" s="338"/>
      <c r="C13" s="38">
        <v>1</v>
      </c>
      <c r="D13" s="39">
        <v>2</v>
      </c>
      <c r="E13" s="39">
        <v>3</v>
      </c>
      <c r="F13" s="39">
        <v>4</v>
      </c>
      <c r="G13" s="39">
        <v>5</v>
      </c>
      <c r="H13" s="39">
        <v>6</v>
      </c>
      <c r="I13" s="39">
        <v>7</v>
      </c>
      <c r="J13" s="39">
        <v>8</v>
      </c>
      <c r="K13" s="39">
        <v>9</v>
      </c>
      <c r="L13" s="39">
        <v>10</v>
      </c>
      <c r="M13" s="39">
        <v>11</v>
      </c>
      <c r="N13" s="39">
        <v>12</v>
      </c>
      <c r="O13" s="39">
        <v>13</v>
      </c>
      <c r="P13" s="39">
        <v>14</v>
      </c>
      <c r="Q13" s="39">
        <v>15</v>
      </c>
      <c r="R13" s="39">
        <v>16</v>
      </c>
      <c r="S13" s="39">
        <v>17</v>
      </c>
      <c r="T13" s="39">
        <v>18</v>
      </c>
      <c r="U13" s="39">
        <v>19</v>
      </c>
      <c r="V13" s="39">
        <v>20</v>
      </c>
      <c r="W13" s="39">
        <v>21</v>
      </c>
      <c r="X13" s="39">
        <v>22</v>
      </c>
      <c r="Y13" s="39">
        <v>23</v>
      </c>
      <c r="Z13" s="39">
        <v>24</v>
      </c>
      <c r="AA13" s="39">
        <v>25</v>
      </c>
      <c r="AB13" s="39">
        <v>26</v>
      </c>
      <c r="AC13" s="39">
        <v>27</v>
      </c>
      <c r="AD13" s="39">
        <v>28</v>
      </c>
      <c r="AE13" s="39">
        <v>29</v>
      </c>
      <c r="AF13" s="39">
        <v>30</v>
      </c>
      <c r="AG13" s="39">
        <v>31</v>
      </c>
      <c r="AH13" s="39">
        <v>32</v>
      </c>
      <c r="AI13" s="39">
        <v>33</v>
      </c>
      <c r="AJ13" s="39">
        <v>34</v>
      </c>
      <c r="AK13" s="39">
        <v>35</v>
      </c>
      <c r="AL13" s="39">
        <v>36</v>
      </c>
      <c r="AM13" s="39">
        <v>37</v>
      </c>
      <c r="AN13" s="39">
        <v>38</v>
      </c>
      <c r="AO13" s="39">
        <v>39</v>
      </c>
      <c r="AP13" s="39">
        <v>40</v>
      </c>
      <c r="AQ13" s="39">
        <v>41</v>
      </c>
      <c r="AR13" s="39">
        <v>42</v>
      </c>
      <c r="AS13" s="40">
        <v>43</v>
      </c>
      <c r="AT13" s="39">
        <v>44</v>
      </c>
      <c r="AU13" s="39">
        <v>45</v>
      </c>
      <c r="AV13" s="39">
        <v>46</v>
      </c>
      <c r="AW13" s="39">
        <v>47</v>
      </c>
      <c r="AX13" s="39">
        <v>48</v>
      </c>
      <c r="AY13" s="39">
        <v>49</v>
      </c>
      <c r="AZ13" s="39">
        <v>50</v>
      </c>
      <c r="BA13" s="39">
        <v>51</v>
      </c>
      <c r="BB13" s="40">
        <v>52</v>
      </c>
      <c r="BC13" s="339"/>
      <c r="BD13" s="278" t="s">
        <v>33</v>
      </c>
      <c r="BE13" s="279"/>
      <c r="BF13" s="280"/>
      <c r="BG13" s="41"/>
      <c r="BH13" s="42"/>
      <c r="BI13" s="43"/>
      <c r="BJ13" s="237"/>
      <c r="BK13" s="41"/>
      <c r="BL13" s="44"/>
    </row>
    <row r="14" spans="1:68" x14ac:dyDescent="0.2">
      <c r="B14" s="45">
        <v>1</v>
      </c>
      <c r="C14" s="46"/>
      <c r="D14" s="47"/>
      <c r="E14" s="47"/>
      <c r="F14" s="47"/>
      <c r="G14" s="48"/>
      <c r="H14" s="48"/>
      <c r="I14" s="47"/>
      <c r="J14" s="47"/>
      <c r="K14" s="47"/>
      <c r="L14" s="47"/>
      <c r="M14" s="47"/>
      <c r="N14" s="47"/>
      <c r="O14" s="47"/>
      <c r="P14" s="47"/>
      <c r="Q14" s="47"/>
      <c r="R14" s="48"/>
      <c r="S14" s="49" t="s">
        <v>34</v>
      </c>
      <c r="T14" s="49" t="s">
        <v>35</v>
      </c>
      <c r="U14" s="49" t="s">
        <v>35</v>
      </c>
      <c r="V14" s="49"/>
      <c r="W14" s="49"/>
      <c r="X14" s="49"/>
      <c r="Y14" s="49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51"/>
      <c r="AP14" s="51"/>
      <c r="AQ14" s="52"/>
      <c r="AR14" s="51"/>
      <c r="AS14" s="51"/>
      <c r="AT14" s="51" t="s">
        <v>34</v>
      </c>
      <c r="AU14" s="53" t="s">
        <v>35</v>
      </c>
      <c r="AV14" s="53" t="s">
        <v>35</v>
      </c>
      <c r="AW14" s="53" t="s">
        <v>35</v>
      </c>
      <c r="AX14" s="53" t="s">
        <v>35</v>
      </c>
      <c r="AY14" s="53" t="s">
        <v>35</v>
      </c>
      <c r="AZ14" s="54" t="s">
        <v>35</v>
      </c>
      <c r="BA14" s="55" t="s">
        <v>35</v>
      </c>
      <c r="BB14" s="54" t="s">
        <v>35</v>
      </c>
      <c r="BC14" s="287" t="s">
        <v>36</v>
      </c>
      <c r="BD14" s="284">
        <v>40</v>
      </c>
      <c r="BE14" s="276"/>
      <c r="BF14" s="277"/>
      <c r="BG14" s="275"/>
      <c r="BH14" s="56">
        <v>2</v>
      </c>
      <c r="BI14" s="228"/>
      <c r="BJ14" s="236">
        <f>SUM(BD14:BI14)</f>
        <v>42</v>
      </c>
      <c r="BK14" s="231">
        <v>10</v>
      </c>
      <c r="BL14" s="57">
        <f>SUM(BD14:BK14)-BJ14</f>
        <v>52</v>
      </c>
    </row>
    <row r="15" spans="1:68" x14ac:dyDescent="0.2">
      <c r="B15" s="58">
        <v>2</v>
      </c>
      <c r="C15" s="59"/>
      <c r="D15" s="60"/>
      <c r="E15" s="60"/>
      <c r="F15" s="60"/>
      <c r="G15" s="60"/>
      <c r="H15" s="49"/>
      <c r="I15" s="61"/>
      <c r="J15" s="62"/>
      <c r="K15" s="61"/>
      <c r="L15" s="61"/>
      <c r="M15" s="62"/>
      <c r="N15" s="62"/>
      <c r="O15" s="60"/>
      <c r="P15" s="60"/>
      <c r="Q15" s="49">
        <v>0</v>
      </c>
      <c r="R15" s="49">
        <v>0</v>
      </c>
      <c r="S15" s="49" t="s">
        <v>34</v>
      </c>
      <c r="T15" s="49" t="s">
        <v>35</v>
      </c>
      <c r="U15" s="49" t="s">
        <v>35</v>
      </c>
      <c r="V15" s="49"/>
      <c r="W15" s="49"/>
      <c r="X15" s="49"/>
      <c r="Y15" s="49"/>
      <c r="Z15" s="49"/>
      <c r="AA15" s="49"/>
      <c r="AB15" s="49"/>
      <c r="AC15" s="49"/>
      <c r="AD15" s="63"/>
      <c r="AE15" s="64"/>
      <c r="AF15" s="64"/>
      <c r="AG15" s="64"/>
      <c r="AH15" s="60"/>
      <c r="AI15" s="49"/>
      <c r="AJ15" s="49"/>
      <c r="AK15" s="49"/>
      <c r="AL15" s="49"/>
      <c r="AM15" s="49"/>
      <c r="AN15" s="49"/>
      <c r="AO15" s="49"/>
      <c r="AP15" s="49"/>
      <c r="AQ15" s="49"/>
      <c r="AR15" s="49">
        <v>0</v>
      </c>
      <c r="AS15" s="49">
        <v>0</v>
      </c>
      <c r="AT15" s="51" t="s">
        <v>34</v>
      </c>
      <c r="AU15" s="51" t="s">
        <v>35</v>
      </c>
      <c r="AV15" s="53" t="s">
        <v>35</v>
      </c>
      <c r="AW15" s="53" t="s">
        <v>35</v>
      </c>
      <c r="AX15" s="53" t="s">
        <v>35</v>
      </c>
      <c r="AY15" s="53" t="s">
        <v>35</v>
      </c>
      <c r="AZ15" s="53" t="s">
        <v>35</v>
      </c>
      <c r="BA15" s="53" t="s">
        <v>35</v>
      </c>
      <c r="BB15" s="283" t="s">
        <v>35</v>
      </c>
      <c r="BC15" s="288" t="s">
        <v>37</v>
      </c>
      <c r="BD15" s="285">
        <v>36</v>
      </c>
      <c r="BE15" s="235">
        <v>4</v>
      </c>
      <c r="BF15" s="235"/>
      <c r="BG15" s="232"/>
      <c r="BH15" s="56">
        <v>2</v>
      </c>
      <c r="BI15" s="229"/>
      <c r="BJ15" s="235">
        <f>SUM(BD15:BI15)</f>
        <v>42</v>
      </c>
      <c r="BK15" s="231">
        <v>10</v>
      </c>
      <c r="BL15" s="57">
        <f>SUM(BD15:BK15)-BJ15</f>
        <v>52</v>
      </c>
    </row>
    <row r="16" spans="1:68" ht="14.25" x14ac:dyDescent="0.2">
      <c r="B16" s="58">
        <v>3</v>
      </c>
      <c r="C16" s="59"/>
      <c r="D16" s="60"/>
      <c r="E16" s="60"/>
      <c r="F16" s="60"/>
      <c r="G16" s="60"/>
      <c r="H16" s="49"/>
      <c r="I16" s="61"/>
      <c r="J16" s="62"/>
      <c r="K16" s="61"/>
      <c r="L16" s="61"/>
      <c r="M16" s="62"/>
      <c r="N16" s="62"/>
      <c r="O16" s="60"/>
      <c r="P16" s="49"/>
      <c r="Q16" s="49">
        <v>0</v>
      </c>
      <c r="R16" s="49">
        <v>0</v>
      </c>
      <c r="S16" s="49" t="s">
        <v>34</v>
      </c>
      <c r="T16" s="49" t="s">
        <v>35</v>
      </c>
      <c r="U16" s="49" t="s">
        <v>35</v>
      </c>
      <c r="V16" s="49"/>
      <c r="W16" s="49"/>
      <c r="X16" s="49"/>
      <c r="Y16" s="49"/>
      <c r="Z16" s="49"/>
      <c r="AA16" s="49"/>
      <c r="AB16" s="49"/>
      <c r="AC16" s="49"/>
      <c r="AD16" s="64"/>
      <c r="AE16" s="64"/>
      <c r="AF16" s="64"/>
      <c r="AG16" s="64"/>
      <c r="AH16" s="60"/>
      <c r="AI16" s="49"/>
      <c r="AJ16"/>
      <c r="AK16" s="49"/>
      <c r="AL16" s="49"/>
      <c r="AM16" s="49"/>
      <c r="AN16" s="49"/>
      <c r="AO16" s="49"/>
      <c r="AP16" s="49"/>
      <c r="AQ16" s="49"/>
      <c r="AR16" s="49">
        <v>0</v>
      </c>
      <c r="AS16" s="49">
        <v>0</v>
      </c>
      <c r="AT16" s="51" t="s">
        <v>34</v>
      </c>
      <c r="AU16" s="49" t="s">
        <v>35</v>
      </c>
      <c r="AV16" s="53" t="s">
        <v>35</v>
      </c>
      <c r="AW16" s="53" t="s">
        <v>35</v>
      </c>
      <c r="AX16" s="53" t="s">
        <v>35</v>
      </c>
      <c r="AY16" s="53" t="s">
        <v>35</v>
      </c>
      <c r="AZ16" s="53" t="s">
        <v>35</v>
      </c>
      <c r="BA16" s="53" t="s">
        <v>35</v>
      </c>
      <c r="BB16" s="283" t="s">
        <v>35</v>
      </c>
      <c r="BC16" s="289" t="s">
        <v>38</v>
      </c>
      <c r="BD16" s="285">
        <v>36</v>
      </c>
      <c r="BE16" s="235">
        <v>4</v>
      </c>
      <c r="BF16" s="235"/>
      <c r="BG16" s="232"/>
      <c r="BH16" s="56">
        <v>2</v>
      </c>
      <c r="BI16" s="229"/>
      <c r="BJ16" s="235">
        <f>SUM(BD16:BI16)</f>
        <v>42</v>
      </c>
      <c r="BK16" s="231">
        <v>10</v>
      </c>
      <c r="BL16" s="57">
        <f>SUM(BD16:BK16)-BJ16</f>
        <v>52</v>
      </c>
    </row>
    <row r="17" spans="2:64" ht="13.5" thickBot="1" x14ac:dyDescent="0.25">
      <c r="B17" s="58">
        <v>4</v>
      </c>
      <c r="C17" s="65"/>
      <c r="D17" s="60"/>
      <c r="E17" s="60"/>
      <c r="F17" s="60"/>
      <c r="G17" s="66"/>
      <c r="H17" s="66"/>
      <c r="I17" s="67"/>
      <c r="J17" s="62"/>
      <c r="K17" s="67"/>
      <c r="L17" s="67"/>
      <c r="M17" s="66"/>
      <c r="N17" s="66"/>
      <c r="O17" s="67"/>
      <c r="P17" s="67"/>
      <c r="Q17" s="49"/>
      <c r="R17" s="49"/>
      <c r="S17" s="49"/>
      <c r="T17" s="49" t="s">
        <v>35</v>
      </c>
      <c r="U17" s="49" t="s">
        <v>35</v>
      </c>
      <c r="V17" s="68">
        <v>0</v>
      </c>
      <c r="W17" s="68">
        <v>0</v>
      </c>
      <c r="X17" s="68">
        <v>0</v>
      </c>
      <c r="Y17" s="68">
        <v>0</v>
      </c>
      <c r="Z17" s="68">
        <v>8</v>
      </c>
      <c r="AA17" s="68">
        <v>8</v>
      </c>
      <c r="AB17" s="68">
        <v>8</v>
      </c>
      <c r="AC17" s="49">
        <v>8</v>
      </c>
      <c r="AD17" s="49">
        <v>8</v>
      </c>
      <c r="AE17" s="49" t="s">
        <v>34</v>
      </c>
      <c r="AF17" s="49" t="s">
        <v>34</v>
      </c>
      <c r="AG17" s="49" t="s">
        <v>39</v>
      </c>
      <c r="AH17" s="49" t="s">
        <v>39</v>
      </c>
      <c r="AI17" s="50" t="s">
        <v>39</v>
      </c>
      <c r="AJ17" s="69" t="s">
        <v>39</v>
      </c>
      <c r="AK17" s="70" t="s">
        <v>195</v>
      </c>
      <c r="AL17" s="70" t="s">
        <v>195</v>
      </c>
      <c r="AM17" s="70" t="s">
        <v>195</v>
      </c>
      <c r="AN17" s="70" t="s">
        <v>195</v>
      </c>
      <c r="AO17" s="70" t="s">
        <v>195</v>
      </c>
      <c r="AP17" s="70" t="s">
        <v>195</v>
      </c>
      <c r="AQ17" s="70" t="s">
        <v>195</v>
      </c>
      <c r="AR17" s="70" t="s">
        <v>40</v>
      </c>
      <c r="AS17" s="70" t="s">
        <v>40</v>
      </c>
      <c r="AT17" s="69" t="s">
        <v>41</v>
      </c>
      <c r="AU17" s="69" t="s">
        <v>41</v>
      </c>
      <c r="AV17" s="69" t="s">
        <v>41</v>
      </c>
      <c r="AW17" s="69" t="s">
        <v>41</v>
      </c>
      <c r="AX17" s="69" t="s">
        <v>41</v>
      </c>
      <c r="AY17" s="69" t="s">
        <v>41</v>
      </c>
      <c r="AZ17" s="69" t="s">
        <v>41</v>
      </c>
      <c r="BA17" s="69" t="s">
        <v>41</v>
      </c>
      <c r="BB17" s="71" t="s">
        <v>41</v>
      </c>
      <c r="BC17" s="290" t="s">
        <v>42</v>
      </c>
      <c r="BD17" s="286">
        <v>17</v>
      </c>
      <c r="BE17" s="238">
        <v>4</v>
      </c>
      <c r="BF17" s="238">
        <v>5</v>
      </c>
      <c r="BG17" s="233">
        <v>4</v>
      </c>
      <c r="BH17" s="72">
        <v>2</v>
      </c>
      <c r="BI17" s="230">
        <v>9</v>
      </c>
      <c r="BJ17" s="238">
        <f>SUM(BD17:BI17)</f>
        <v>41</v>
      </c>
      <c r="BK17" s="231">
        <v>2</v>
      </c>
      <c r="BL17" s="281">
        <f>SUM(BD17:BK17)-BJ17</f>
        <v>43</v>
      </c>
    </row>
    <row r="18" spans="2:64" ht="13.5" thickBot="1" x14ac:dyDescent="0.25">
      <c r="B18" s="73"/>
      <c r="C18" s="74"/>
      <c r="D18" s="74"/>
      <c r="E18" s="74"/>
      <c r="F18" s="74"/>
      <c r="G18" s="75"/>
      <c r="H18" s="75"/>
      <c r="I18" s="75"/>
      <c r="J18" s="74"/>
      <c r="K18" s="75"/>
      <c r="L18" s="75"/>
      <c r="M18" s="75"/>
      <c r="N18" s="75"/>
      <c r="O18" s="76"/>
      <c r="P18" s="75"/>
      <c r="Q18" s="74"/>
      <c r="R18" s="74"/>
      <c r="S18" s="74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6"/>
      <c r="AK18" s="76"/>
      <c r="AL18" s="76"/>
      <c r="AM18" s="76"/>
      <c r="AN18" s="76"/>
      <c r="AO18" s="76"/>
      <c r="AP18" s="76"/>
      <c r="AQ18" s="76"/>
      <c r="AR18" s="79"/>
      <c r="AS18" s="80"/>
      <c r="AT18" s="80"/>
      <c r="AU18" s="80"/>
      <c r="AV18" s="80"/>
      <c r="AW18" s="80"/>
      <c r="AX18" s="80"/>
      <c r="AY18" s="80"/>
      <c r="AZ18" s="80"/>
      <c r="BA18" s="80" t="s">
        <v>43</v>
      </c>
      <c r="BB18" s="80"/>
      <c r="BC18" s="80"/>
      <c r="BD18" s="234">
        <f>SUM(BD14:BD17)</f>
        <v>129</v>
      </c>
      <c r="BE18" s="234">
        <f t="shared" ref="BE18:BK18" si="0">SUM(BE14:BE17)</f>
        <v>12</v>
      </c>
      <c r="BF18" s="234">
        <f t="shared" si="0"/>
        <v>5</v>
      </c>
      <c r="BG18" s="81">
        <f t="shared" si="0"/>
        <v>4</v>
      </c>
      <c r="BH18" s="81">
        <f t="shared" si="0"/>
        <v>8</v>
      </c>
      <c r="BI18" s="81">
        <f t="shared" si="0"/>
        <v>9</v>
      </c>
      <c r="BJ18" s="81">
        <f t="shared" si="0"/>
        <v>167</v>
      </c>
      <c r="BK18" s="81">
        <f t="shared" si="0"/>
        <v>32</v>
      </c>
      <c r="BL18" s="282">
        <f>SUM(BL14:BL17)</f>
        <v>199</v>
      </c>
    </row>
    <row r="20" spans="2:64" x14ac:dyDescent="0.2">
      <c r="E20" s="2"/>
    </row>
    <row r="21" spans="2:64" ht="13.5" thickBot="1" x14ac:dyDescent="0.25">
      <c r="E21" s="2"/>
      <c r="F21" s="244"/>
      <c r="L21" s="245">
        <v>0</v>
      </c>
      <c r="R21" s="245">
        <v>8</v>
      </c>
      <c r="X21" s="246" t="s">
        <v>34</v>
      </c>
      <c r="AD21" s="69" t="s">
        <v>39</v>
      </c>
      <c r="AJ21" s="70" t="s">
        <v>40</v>
      </c>
      <c r="AP21" s="245" t="s">
        <v>35</v>
      </c>
      <c r="AV21" s="245" t="s">
        <v>41</v>
      </c>
    </row>
    <row r="22" spans="2:64" x14ac:dyDescent="0.2">
      <c r="E22" s="2"/>
    </row>
    <row r="23" spans="2:64" x14ac:dyDescent="0.2">
      <c r="E23" s="2"/>
    </row>
    <row r="24" spans="2:64" x14ac:dyDescent="0.2">
      <c r="E24" s="2"/>
    </row>
    <row r="25" spans="2:64" x14ac:dyDescent="0.2">
      <c r="E25" s="2"/>
    </row>
    <row r="26" spans="2:64" x14ac:dyDescent="0.2">
      <c r="E26" s="2"/>
    </row>
    <row r="27" spans="2:64" x14ac:dyDescent="0.2">
      <c r="E27" s="2"/>
    </row>
  </sheetData>
  <sheetProtection selectLockedCells="1" selectUnlockedCells="1"/>
  <mergeCells count="19">
    <mergeCell ref="B7:AS7"/>
    <mergeCell ref="B8:AS8"/>
    <mergeCell ref="B10:B13"/>
    <mergeCell ref="C10:G10"/>
    <mergeCell ref="H10:K10"/>
    <mergeCell ref="L10:O10"/>
    <mergeCell ref="P10:T10"/>
    <mergeCell ref="U10:X10"/>
    <mergeCell ref="Y10:AB10"/>
    <mergeCell ref="BC10:BC13"/>
    <mergeCell ref="BF10:BG10"/>
    <mergeCell ref="BH5:BL5"/>
    <mergeCell ref="AC10:AG10"/>
    <mergeCell ref="AH10:AK10"/>
    <mergeCell ref="AL10:AO10"/>
    <mergeCell ref="AP10:AS10"/>
    <mergeCell ref="AT10:AW10"/>
    <mergeCell ref="AX10:BB10"/>
    <mergeCell ref="BC5:BD5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40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U75"/>
  <sheetViews>
    <sheetView topLeftCell="A4" workbookViewId="0">
      <pane ySplit="5" topLeftCell="A57" activePane="bottomLeft" state="frozen"/>
      <selection activeCell="A4" sqref="A4"/>
      <selection pane="bottomLeft" activeCell="C51" sqref="C51"/>
    </sheetView>
  </sheetViews>
  <sheetFormatPr defaultColWidth="7.75" defaultRowHeight="11.25" x14ac:dyDescent="0.2"/>
  <cols>
    <col min="1" max="1" width="11" style="82" customWidth="1"/>
    <col min="2" max="2" width="48.5" style="82" customWidth="1"/>
    <col min="3" max="3" width="13.25" style="82" customWidth="1"/>
    <col min="4" max="6" width="6.375" style="82" customWidth="1"/>
    <col min="7" max="7" width="6.5" style="82" customWidth="1"/>
    <col min="8" max="8" width="8.75" style="82" customWidth="1"/>
    <col min="9" max="9" width="6.625" style="82" customWidth="1"/>
    <col min="10" max="11" width="4.625" style="82" customWidth="1"/>
    <col min="12" max="14" width="4.625" style="83" customWidth="1"/>
    <col min="15" max="15" width="5.125" style="83" customWidth="1"/>
    <col min="16" max="16" width="4.875" style="83" customWidth="1"/>
    <col min="17" max="17" width="4.625" style="83" customWidth="1"/>
    <col min="18" max="18" width="5.875" style="82" customWidth="1"/>
    <col min="19" max="19" width="6.125" style="82" customWidth="1"/>
    <col min="20" max="20" width="6.5" style="82" customWidth="1"/>
    <col min="21" max="21" width="6.75" style="82" customWidth="1"/>
    <col min="22" max="16384" width="7.75" style="82"/>
  </cols>
  <sheetData>
    <row r="1" spans="1:255" ht="27.75" customHeight="1" x14ac:dyDescent="0.2">
      <c r="A1" s="84"/>
      <c r="B1" s="367" t="s">
        <v>44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4.25" customHeight="1" x14ac:dyDescent="0.2">
      <c r="A2" s="368"/>
      <c r="B2" s="369"/>
      <c r="C2" s="359" t="s">
        <v>45</v>
      </c>
      <c r="D2" s="370" t="s">
        <v>46</v>
      </c>
      <c r="E2" s="370"/>
      <c r="F2" s="370"/>
      <c r="G2" s="370"/>
      <c r="H2" s="370"/>
      <c r="I2" s="370"/>
      <c r="J2" s="371" t="s">
        <v>47</v>
      </c>
      <c r="K2" s="371"/>
      <c r="L2" s="371"/>
      <c r="M2" s="371"/>
      <c r="N2" s="371"/>
      <c r="O2" s="371"/>
      <c r="P2" s="371"/>
      <c r="Q2" s="37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 x14ac:dyDescent="0.2">
      <c r="A3" s="368"/>
      <c r="B3" s="369"/>
      <c r="C3" s="359"/>
      <c r="D3" s="359" t="s">
        <v>48</v>
      </c>
      <c r="E3" s="359" t="s">
        <v>49</v>
      </c>
      <c r="F3" s="372" t="s">
        <v>50</v>
      </c>
      <c r="G3" s="372"/>
      <c r="H3" s="372"/>
      <c r="I3" s="372"/>
      <c r="J3" s="373" t="s">
        <v>51</v>
      </c>
      <c r="K3" s="373"/>
      <c r="L3" s="373"/>
      <c r="M3" s="373"/>
      <c r="N3" s="373"/>
      <c r="O3" s="373"/>
      <c r="P3" s="373"/>
      <c r="Q3" s="373"/>
      <c r="R3"/>
      <c r="S3" s="8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 x14ac:dyDescent="0.2">
      <c r="A4" s="86"/>
      <c r="B4" s="87" t="s">
        <v>52</v>
      </c>
      <c r="C4" s="359"/>
      <c r="D4" s="359"/>
      <c r="E4" s="359"/>
      <c r="F4" s="359" t="s">
        <v>53</v>
      </c>
      <c r="G4" s="360" t="s">
        <v>54</v>
      </c>
      <c r="H4" s="360"/>
      <c r="I4" s="360"/>
      <c r="J4" s="361" t="s">
        <v>55</v>
      </c>
      <c r="K4" s="361"/>
      <c r="L4" s="365" t="s">
        <v>56</v>
      </c>
      <c r="M4" s="365"/>
      <c r="N4" s="365" t="s">
        <v>57</v>
      </c>
      <c r="O4" s="365"/>
      <c r="P4" s="365" t="s">
        <v>58</v>
      </c>
      <c r="Q4" s="365"/>
      <c r="R4"/>
      <c r="S4" s="8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 x14ac:dyDescent="0.2">
      <c r="A5" s="90"/>
      <c r="B5" s="87" t="s">
        <v>59</v>
      </c>
      <c r="C5" s="359"/>
      <c r="D5" s="359"/>
      <c r="E5" s="359"/>
      <c r="F5" s="359"/>
      <c r="G5" s="366" t="s">
        <v>60</v>
      </c>
      <c r="H5" s="359" t="s">
        <v>61</v>
      </c>
      <c r="I5" s="359" t="s">
        <v>62</v>
      </c>
      <c r="J5" s="91">
        <v>1</v>
      </c>
      <c r="K5" s="91">
        <v>2</v>
      </c>
      <c r="L5" s="92">
        <v>3</v>
      </c>
      <c r="M5" s="92">
        <v>4</v>
      </c>
      <c r="N5" s="92">
        <v>5</v>
      </c>
      <c r="O5" s="92">
        <v>6</v>
      </c>
      <c r="P5" s="92">
        <v>7</v>
      </c>
      <c r="Q5" s="92">
        <v>8</v>
      </c>
      <c r="R5"/>
      <c r="S5" s="8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x14ac:dyDescent="0.2">
      <c r="A6" s="93" t="s">
        <v>63</v>
      </c>
      <c r="B6" s="87" t="s">
        <v>64</v>
      </c>
      <c r="C6" s="359"/>
      <c r="D6" s="359"/>
      <c r="E6" s="359"/>
      <c r="F6" s="359"/>
      <c r="G6" s="366"/>
      <c r="H6" s="359"/>
      <c r="I6" s="359"/>
      <c r="J6" s="94" t="s">
        <v>65</v>
      </c>
      <c r="K6" s="94" t="s">
        <v>65</v>
      </c>
      <c r="L6" s="95" t="s">
        <v>65</v>
      </c>
      <c r="M6" s="95" t="s">
        <v>65</v>
      </c>
      <c r="N6" s="95" t="s">
        <v>65</v>
      </c>
      <c r="O6" s="95" t="s">
        <v>65</v>
      </c>
      <c r="P6" s="95" t="s">
        <v>65</v>
      </c>
      <c r="Q6" s="95" t="s">
        <v>65</v>
      </c>
      <c r="R6"/>
      <c r="S6" s="8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4.25" x14ac:dyDescent="0.2">
      <c r="A7" s="93"/>
      <c r="B7" s="96"/>
      <c r="C7" s="359"/>
      <c r="D7" s="359"/>
      <c r="E7" s="359"/>
      <c r="F7" s="359"/>
      <c r="G7" s="366"/>
      <c r="H7" s="359"/>
      <c r="I7" s="359"/>
      <c r="J7" s="88">
        <v>16</v>
      </c>
      <c r="K7" s="88">
        <v>24</v>
      </c>
      <c r="L7" s="89">
        <v>14</v>
      </c>
      <c r="M7" s="89">
        <v>22</v>
      </c>
      <c r="N7" s="89">
        <v>14</v>
      </c>
      <c r="O7" s="89">
        <v>22</v>
      </c>
      <c r="P7" s="89">
        <v>17</v>
      </c>
      <c r="Q7" s="89"/>
      <c r="R7"/>
      <c r="S7" s="8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55.5" customHeight="1" x14ac:dyDescent="0.2">
      <c r="A8" s="93"/>
      <c r="B8" s="96"/>
      <c r="C8" s="359"/>
      <c r="D8" s="359"/>
      <c r="E8" s="359"/>
      <c r="F8" s="359"/>
      <c r="G8" s="366"/>
      <c r="H8" s="359"/>
      <c r="I8" s="359"/>
      <c r="J8" s="88" t="s">
        <v>66</v>
      </c>
      <c r="K8" s="88" t="s">
        <v>66</v>
      </c>
      <c r="L8" s="97" t="s">
        <v>66</v>
      </c>
      <c r="M8" s="89" t="s">
        <v>66</v>
      </c>
      <c r="N8" s="89" t="s">
        <v>66</v>
      </c>
      <c r="O8" s="97" t="s">
        <v>66</v>
      </c>
      <c r="P8" s="98" t="s">
        <v>66</v>
      </c>
      <c r="Q8" s="98" t="s">
        <v>66</v>
      </c>
      <c r="R8"/>
      <c r="S8" s="85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x14ac:dyDescent="0.2">
      <c r="A9" s="99">
        <v>1</v>
      </c>
      <c r="B9" s="99">
        <v>2</v>
      </c>
      <c r="C9" s="99">
        <v>3</v>
      </c>
      <c r="D9" s="99">
        <v>4</v>
      </c>
      <c r="E9" s="99">
        <v>6</v>
      </c>
      <c r="F9" s="99">
        <v>7</v>
      </c>
      <c r="G9" s="99">
        <v>8</v>
      </c>
      <c r="H9" s="99">
        <v>9</v>
      </c>
      <c r="I9" s="99">
        <v>10</v>
      </c>
      <c r="J9" s="99">
        <v>11</v>
      </c>
      <c r="K9" s="100">
        <v>12</v>
      </c>
      <c r="L9" s="100">
        <v>13</v>
      </c>
      <c r="M9" s="100">
        <v>14</v>
      </c>
      <c r="N9" s="100">
        <v>15</v>
      </c>
      <c r="O9" s="100">
        <v>16</v>
      </c>
      <c r="P9" s="100">
        <v>17</v>
      </c>
      <c r="Q9" s="100">
        <v>18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x14ac:dyDescent="0.2">
      <c r="A10" s="212" t="s">
        <v>67</v>
      </c>
      <c r="B10" s="213" t="s">
        <v>159</v>
      </c>
      <c r="C10" s="101" t="s">
        <v>242</v>
      </c>
      <c r="D10" s="274">
        <f t="shared" ref="D10:I10" si="0">D11+D21</f>
        <v>2106</v>
      </c>
      <c r="E10" s="274">
        <f t="shared" si="0"/>
        <v>702</v>
      </c>
      <c r="F10" s="274">
        <f t="shared" si="0"/>
        <v>1404</v>
      </c>
      <c r="G10" s="274">
        <f t="shared" si="0"/>
        <v>642</v>
      </c>
      <c r="H10" s="274">
        <f t="shared" si="0"/>
        <v>762</v>
      </c>
      <c r="I10" s="274">
        <f t="shared" si="0"/>
        <v>0</v>
      </c>
      <c r="J10" s="108"/>
      <c r="K10" s="108"/>
      <c r="L10" s="326"/>
      <c r="M10" s="326"/>
      <c r="N10" s="214"/>
      <c r="O10" s="214"/>
      <c r="P10" s="102"/>
      <c r="Q10" s="10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x14ac:dyDescent="0.2">
      <c r="A11" s="215"/>
      <c r="B11" s="103" t="s">
        <v>158</v>
      </c>
      <c r="C11" s="216" t="s">
        <v>241</v>
      </c>
      <c r="D11" s="115">
        <f t="shared" ref="D11:I11" si="1">SUM(D12:D20)</f>
        <v>1182</v>
      </c>
      <c r="E11" s="115">
        <f t="shared" si="1"/>
        <v>394</v>
      </c>
      <c r="F11" s="115">
        <f t="shared" si="1"/>
        <v>788</v>
      </c>
      <c r="G11" s="115">
        <f t="shared" si="1"/>
        <v>338</v>
      </c>
      <c r="H11" s="115">
        <f t="shared" si="1"/>
        <v>450</v>
      </c>
      <c r="I11" s="115">
        <f t="shared" si="1"/>
        <v>0</v>
      </c>
      <c r="J11" s="108"/>
      <c r="K11" s="108"/>
      <c r="L11" s="326"/>
      <c r="M11" s="326"/>
      <c r="N11" s="214"/>
      <c r="O11" s="214"/>
      <c r="P11" s="104"/>
      <c r="Q11" s="10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x14ac:dyDescent="0.2">
      <c r="A12" s="217" t="s">
        <v>167</v>
      </c>
      <c r="B12" s="105" t="s">
        <v>70</v>
      </c>
      <c r="C12" s="106" t="s">
        <v>217</v>
      </c>
      <c r="D12" s="133">
        <f t="shared" ref="D12:D28" si="2">E12+F12</f>
        <v>120</v>
      </c>
      <c r="E12" s="133">
        <v>40</v>
      </c>
      <c r="F12" s="111">
        <f>SUM(J12:O12)</f>
        <v>80</v>
      </c>
      <c r="G12" s="111">
        <f t="shared" ref="G12:G20" si="3">F12-H12-I12</f>
        <v>0</v>
      </c>
      <c r="H12" s="111">
        <v>80</v>
      </c>
      <c r="I12" s="111">
        <v>0</v>
      </c>
      <c r="J12" s="108">
        <v>32</v>
      </c>
      <c r="K12" s="108">
        <v>48</v>
      </c>
      <c r="L12" s="326"/>
      <c r="M12" s="326"/>
      <c r="N12" s="214"/>
      <c r="O12" s="214"/>
      <c r="P12" s="104"/>
      <c r="Q12" s="10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x14ac:dyDescent="0.2">
      <c r="A13" s="217" t="s">
        <v>168</v>
      </c>
      <c r="B13" s="105" t="s">
        <v>75</v>
      </c>
      <c r="C13" s="106" t="s">
        <v>212</v>
      </c>
      <c r="D13" s="133">
        <f t="shared" si="2"/>
        <v>144</v>
      </c>
      <c r="E13" s="133">
        <v>48</v>
      </c>
      <c r="F13" s="111">
        <f t="shared" ref="F13:F19" si="4">SUM(J13:O13)</f>
        <v>96</v>
      </c>
      <c r="G13" s="111">
        <f t="shared" si="3"/>
        <v>76</v>
      </c>
      <c r="H13" s="102">
        <v>20</v>
      </c>
      <c r="I13" s="111">
        <v>0</v>
      </c>
      <c r="J13" s="108">
        <v>48</v>
      </c>
      <c r="K13" s="243">
        <v>48</v>
      </c>
      <c r="L13" s="326"/>
      <c r="M13" s="326"/>
      <c r="N13" s="214"/>
      <c r="O13" s="214"/>
      <c r="P13" s="104"/>
      <c r="Q13" s="10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x14ac:dyDescent="0.2">
      <c r="A14" s="217" t="s">
        <v>169</v>
      </c>
      <c r="B14" s="105" t="s">
        <v>160</v>
      </c>
      <c r="C14" s="106" t="s">
        <v>240</v>
      </c>
      <c r="D14" s="133">
        <f t="shared" si="2"/>
        <v>144</v>
      </c>
      <c r="E14" s="133">
        <v>48</v>
      </c>
      <c r="F14" s="111">
        <f t="shared" si="4"/>
        <v>96</v>
      </c>
      <c r="G14" s="111">
        <f t="shared" si="3"/>
        <v>24</v>
      </c>
      <c r="H14" s="102">
        <v>72</v>
      </c>
      <c r="I14" s="111">
        <v>0</v>
      </c>
      <c r="J14" s="108">
        <v>48</v>
      </c>
      <c r="K14" s="108">
        <v>48</v>
      </c>
      <c r="L14" s="326"/>
      <c r="M14" s="326"/>
      <c r="N14" s="214"/>
      <c r="O14" s="214"/>
      <c r="P14" s="104"/>
      <c r="Q14" s="10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x14ac:dyDescent="0.2">
      <c r="A15" s="217" t="s">
        <v>170</v>
      </c>
      <c r="B15" s="105" t="s">
        <v>149</v>
      </c>
      <c r="C15" s="106" t="s">
        <v>92</v>
      </c>
      <c r="D15" s="133">
        <f t="shared" si="2"/>
        <v>120</v>
      </c>
      <c r="E15" s="133">
        <v>40</v>
      </c>
      <c r="F15" s="111">
        <f t="shared" si="4"/>
        <v>80</v>
      </c>
      <c r="G15" s="111">
        <f t="shared" si="3"/>
        <v>60</v>
      </c>
      <c r="H15" s="111">
        <v>20</v>
      </c>
      <c r="I15" s="111">
        <v>0</v>
      </c>
      <c r="J15" s="110">
        <v>32</v>
      </c>
      <c r="K15" s="110">
        <v>48</v>
      </c>
      <c r="L15" s="326"/>
      <c r="M15" s="326"/>
      <c r="N15" s="218"/>
      <c r="O15" s="218"/>
      <c r="P15" s="104"/>
      <c r="Q15" s="10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x14ac:dyDescent="0.2">
      <c r="A16" s="217" t="s">
        <v>171</v>
      </c>
      <c r="B16" s="105" t="s">
        <v>150</v>
      </c>
      <c r="C16" s="106" t="s">
        <v>74</v>
      </c>
      <c r="D16" s="133">
        <f t="shared" si="2"/>
        <v>66</v>
      </c>
      <c r="E16" s="133">
        <v>22</v>
      </c>
      <c r="F16" s="111">
        <f t="shared" si="4"/>
        <v>44</v>
      </c>
      <c r="G16" s="111">
        <f t="shared" si="3"/>
        <v>34</v>
      </c>
      <c r="H16" s="111">
        <v>10</v>
      </c>
      <c r="I16" s="111">
        <v>0</v>
      </c>
      <c r="J16" s="108"/>
      <c r="K16" s="108"/>
      <c r="L16" s="326"/>
      <c r="M16" s="326">
        <v>44</v>
      </c>
      <c r="N16" s="218"/>
      <c r="O16" s="219"/>
      <c r="P16" s="104"/>
      <c r="Q16" s="10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x14ac:dyDescent="0.2">
      <c r="A17" s="217" t="s">
        <v>172</v>
      </c>
      <c r="B17" s="105" t="s">
        <v>72</v>
      </c>
      <c r="C17" s="106" t="s">
        <v>216</v>
      </c>
      <c r="D17" s="133">
        <f t="shared" si="2"/>
        <v>228</v>
      </c>
      <c r="E17" s="133">
        <v>76</v>
      </c>
      <c r="F17" s="111">
        <f t="shared" si="4"/>
        <v>152</v>
      </c>
      <c r="G17" s="111">
        <f t="shared" si="3"/>
        <v>4</v>
      </c>
      <c r="H17" s="102">
        <v>148</v>
      </c>
      <c r="I17" s="111">
        <v>0</v>
      </c>
      <c r="J17" s="108">
        <v>32</v>
      </c>
      <c r="K17" s="108">
        <v>48</v>
      </c>
      <c r="L17" s="326">
        <v>28</v>
      </c>
      <c r="M17" s="326">
        <v>44</v>
      </c>
      <c r="N17" s="218"/>
      <c r="O17" s="219"/>
      <c r="P17" s="104"/>
      <c r="Q17" s="102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x14ac:dyDescent="0.2">
      <c r="A18" s="217" t="s">
        <v>173</v>
      </c>
      <c r="B18" s="105" t="s">
        <v>73</v>
      </c>
      <c r="C18" s="106" t="s">
        <v>92</v>
      </c>
      <c r="D18" s="133">
        <f t="shared" si="2"/>
        <v>120</v>
      </c>
      <c r="E18" s="133">
        <v>40</v>
      </c>
      <c r="F18" s="111">
        <f t="shared" si="4"/>
        <v>80</v>
      </c>
      <c r="G18" s="111">
        <f t="shared" si="3"/>
        <v>40</v>
      </c>
      <c r="H18" s="111">
        <v>40</v>
      </c>
      <c r="I18" s="111">
        <v>0</v>
      </c>
      <c r="J18" s="108">
        <v>32</v>
      </c>
      <c r="K18" s="108">
        <v>48</v>
      </c>
      <c r="L18" s="326"/>
      <c r="M18" s="326"/>
      <c r="N18" s="218"/>
      <c r="O18" s="219"/>
      <c r="P18" s="104"/>
      <c r="Q18" s="10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x14ac:dyDescent="0.2">
      <c r="A19" s="217" t="s">
        <v>174</v>
      </c>
      <c r="B19" s="220" t="s">
        <v>68</v>
      </c>
      <c r="C19" s="106" t="s">
        <v>240</v>
      </c>
      <c r="D19" s="133">
        <f t="shared" si="2"/>
        <v>120</v>
      </c>
      <c r="E19" s="133">
        <v>40</v>
      </c>
      <c r="F19" s="111">
        <f t="shared" si="4"/>
        <v>80</v>
      </c>
      <c r="G19" s="111">
        <f t="shared" si="3"/>
        <v>50</v>
      </c>
      <c r="H19" s="111">
        <v>30</v>
      </c>
      <c r="I19" s="111">
        <v>0</v>
      </c>
      <c r="J19" s="108">
        <v>32</v>
      </c>
      <c r="K19" s="108">
        <v>48</v>
      </c>
      <c r="L19" s="326"/>
      <c r="M19" s="326"/>
      <c r="N19" s="218"/>
      <c r="O19" s="219"/>
      <c r="P19" s="104"/>
      <c r="Q19" s="102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x14ac:dyDescent="0.2">
      <c r="A20" s="217" t="s">
        <v>175</v>
      </c>
      <c r="B20" s="105" t="s">
        <v>69</v>
      </c>
      <c r="C20" s="106" t="s">
        <v>92</v>
      </c>
      <c r="D20" s="133">
        <f t="shared" si="2"/>
        <v>120</v>
      </c>
      <c r="E20" s="133">
        <v>40</v>
      </c>
      <c r="F20" s="111">
        <f>SUM(J20:O20)</f>
        <v>80</v>
      </c>
      <c r="G20" s="111">
        <f t="shared" si="3"/>
        <v>50</v>
      </c>
      <c r="H20" s="102">
        <v>30</v>
      </c>
      <c r="I20" s="111">
        <v>0</v>
      </c>
      <c r="J20" s="108">
        <v>32</v>
      </c>
      <c r="K20" s="108">
        <v>48</v>
      </c>
      <c r="L20" s="326"/>
      <c r="M20" s="326"/>
      <c r="N20" s="218"/>
      <c r="O20" s="219"/>
      <c r="P20" s="104"/>
      <c r="Q20" s="102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x14ac:dyDescent="0.2">
      <c r="A21" s="217"/>
      <c r="B21" s="273" t="s">
        <v>162</v>
      </c>
      <c r="C21" s="216" t="s">
        <v>252</v>
      </c>
      <c r="D21" s="115">
        <f>SUM(D22:D28)</f>
        <v>924</v>
      </c>
      <c r="E21" s="115">
        <f>SUM(E22:E28)</f>
        <v>308</v>
      </c>
      <c r="F21" s="115">
        <f>SUM(F22:F28)</f>
        <v>616</v>
      </c>
      <c r="G21" s="115">
        <f>SUM(G22:G28)</f>
        <v>304</v>
      </c>
      <c r="H21" s="115">
        <f>SUM(H22:H28)</f>
        <v>312</v>
      </c>
      <c r="I21" s="115">
        <f>SUM(I22:I27)</f>
        <v>0</v>
      </c>
      <c r="J21" s="108"/>
      <c r="K21" s="108"/>
      <c r="L21" s="326"/>
      <c r="M21" s="326"/>
      <c r="N21" s="218"/>
      <c r="O21" s="219"/>
      <c r="P21" s="104"/>
      <c r="Q21" s="102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x14ac:dyDescent="0.2">
      <c r="A22" s="217" t="s">
        <v>176</v>
      </c>
      <c r="B22" s="221" t="s">
        <v>161</v>
      </c>
      <c r="C22" s="106" t="s">
        <v>212</v>
      </c>
      <c r="D22" s="133">
        <f t="shared" si="2"/>
        <v>129</v>
      </c>
      <c r="E22" s="133">
        <v>43</v>
      </c>
      <c r="F22" s="109">
        <f t="shared" ref="F22:F28" si="5">SUM(J22:O22)</f>
        <v>86</v>
      </c>
      <c r="G22" s="222">
        <f t="shared" ref="G22:G27" si="6">F22-H22-I22</f>
        <v>64</v>
      </c>
      <c r="H22" s="111">
        <v>22</v>
      </c>
      <c r="I22" s="109">
        <v>0</v>
      </c>
      <c r="J22" s="108"/>
      <c r="K22" s="108"/>
      <c r="L22" s="326">
        <v>42</v>
      </c>
      <c r="M22" s="326">
        <v>44</v>
      </c>
      <c r="N22" s="218"/>
      <c r="O22" s="219"/>
      <c r="P22" s="104"/>
      <c r="Q22" s="10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x14ac:dyDescent="0.2">
      <c r="A23" s="217" t="s">
        <v>177</v>
      </c>
      <c r="B23" s="241" t="s">
        <v>71</v>
      </c>
      <c r="C23" s="106" t="s">
        <v>74</v>
      </c>
      <c r="D23" s="133">
        <f t="shared" si="2"/>
        <v>72</v>
      </c>
      <c r="E23" s="133">
        <v>24</v>
      </c>
      <c r="F23" s="109">
        <f t="shared" si="5"/>
        <v>48</v>
      </c>
      <c r="G23" s="222">
        <f t="shared" si="6"/>
        <v>38</v>
      </c>
      <c r="H23" s="111">
        <v>10</v>
      </c>
      <c r="I23" s="109">
        <v>0</v>
      </c>
      <c r="J23" s="108"/>
      <c r="K23" s="108">
        <v>48</v>
      </c>
      <c r="L23" s="326"/>
      <c r="M23" s="326"/>
      <c r="N23" s="218"/>
      <c r="O23" s="219"/>
      <c r="P23" s="104"/>
      <c r="Q23" s="102"/>
      <c r="R23" t="s">
        <v>211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x14ac:dyDescent="0.2">
      <c r="A24" s="217" t="s">
        <v>178</v>
      </c>
      <c r="B24" s="241" t="s">
        <v>163</v>
      </c>
      <c r="C24" s="106" t="s">
        <v>212</v>
      </c>
      <c r="D24" s="133">
        <f t="shared" si="2"/>
        <v>150</v>
      </c>
      <c r="E24" s="133">
        <v>50</v>
      </c>
      <c r="F24" s="109">
        <f t="shared" si="5"/>
        <v>100</v>
      </c>
      <c r="G24" s="222">
        <f t="shared" si="6"/>
        <v>74</v>
      </c>
      <c r="H24" s="111">
        <v>26</v>
      </c>
      <c r="I24" s="109">
        <v>0</v>
      </c>
      <c r="J24" s="108"/>
      <c r="K24" s="108"/>
      <c r="L24" s="326"/>
      <c r="M24" s="326">
        <v>44</v>
      </c>
      <c r="N24" s="218">
        <v>56</v>
      </c>
      <c r="O24" s="219"/>
      <c r="P24" s="104"/>
      <c r="Q24" s="102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x14ac:dyDescent="0.2">
      <c r="A25" s="217" t="s">
        <v>179</v>
      </c>
      <c r="B25" s="241" t="s">
        <v>164</v>
      </c>
      <c r="C25" s="106" t="s">
        <v>92</v>
      </c>
      <c r="D25" s="133">
        <f t="shared" si="2"/>
        <v>120</v>
      </c>
      <c r="E25" s="133">
        <v>40</v>
      </c>
      <c r="F25" s="109">
        <f t="shared" si="5"/>
        <v>80</v>
      </c>
      <c r="G25" s="222">
        <f t="shared" si="6"/>
        <v>12</v>
      </c>
      <c r="H25" s="111">
        <v>68</v>
      </c>
      <c r="I25" s="109">
        <v>0</v>
      </c>
      <c r="J25" s="108">
        <v>32</v>
      </c>
      <c r="K25" s="108">
        <v>48</v>
      </c>
      <c r="L25" s="326"/>
      <c r="M25" s="326"/>
      <c r="N25" s="218"/>
      <c r="O25" s="219"/>
      <c r="P25" s="104"/>
      <c r="Q25" s="102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 x14ac:dyDescent="0.2">
      <c r="A26" s="217" t="s">
        <v>180</v>
      </c>
      <c r="B26" s="302" t="s">
        <v>165</v>
      </c>
      <c r="C26" s="106" t="s">
        <v>212</v>
      </c>
      <c r="D26" s="133">
        <f t="shared" si="2"/>
        <v>237</v>
      </c>
      <c r="E26" s="133">
        <v>79</v>
      </c>
      <c r="F26" s="109">
        <f t="shared" si="5"/>
        <v>158</v>
      </c>
      <c r="G26" s="222">
        <f t="shared" si="6"/>
        <v>42</v>
      </c>
      <c r="H26" s="111">
        <v>116</v>
      </c>
      <c r="I26" s="109">
        <v>0</v>
      </c>
      <c r="J26" s="108"/>
      <c r="K26" s="108"/>
      <c r="L26" s="326">
        <v>70</v>
      </c>
      <c r="M26" s="327">
        <v>88</v>
      </c>
      <c r="N26" s="218"/>
      <c r="O26" s="219"/>
      <c r="P26" s="104"/>
      <c r="Q26" s="10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5.75" customHeight="1" x14ac:dyDescent="0.2">
      <c r="A27" s="217" t="s">
        <v>181</v>
      </c>
      <c r="B27" s="303" t="s">
        <v>166</v>
      </c>
      <c r="C27" s="240" t="s">
        <v>92</v>
      </c>
      <c r="D27" s="133">
        <f t="shared" si="2"/>
        <v>108</v>
      </c>
      <c r="E27" s="133">
        <v>36</v>
      </c>
      <c r="F27" s="109">
        <f t="shared" si="5"/>
        <v>72</v>
      </c>
      <c r="G27" s="222">
        <f t="shared" si="6"/>
        <v>52</v>
      </c>
      <c r="H27" s="223">
        <v>20</v>
      </c>
      <c r="I27" s="109">
        <v>0</v>
      </c>
      <c r="J27" s="108"/>
      <c r="K27" s="108"/>
      <c r="L27" s="326"/>
      <c r="M27" s="326">
        <v>44</v>
      </c>
      <c r="N27" s="218">
        <v>28</v>
      </c>
      <c r="O27" s="219"/>
      <c r="P27" s="104"/>
      <c r="Q27" s="102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8" customHeight="1" x14ac:dyDescent="0.2">
      <c r="A28" s="217" t="s">
        <v>182</v>
      </c>
      <c r="B28" s="304" t="s">
        <v>213</v>
      </c>
      <c r="C28" s="106" t="s">
        <v>212</v>
      </c>
      <c r="D28" s="133">
        <f t="shared" si="2"/>
        <v>108</v>
      </c>
      <c r="E28" s="133">
        <v>36</v>
      </c>
      <c r="F28" s="109">
        <f t="shared" si="5"/>
        <v>72</v>
      </c>
      <c r="G28" s="120">
        <f>F28-H28-I28</f>
        <v>22</v>
      </c>
      <c r="H28" s="223">
        <v>50</v>
      </c>
      <c r="I28" s="109">
        <v>0</v>
      </c>
      <c r="J28" s="108"/>
      <c r="K28" s="108"/>
      <c r="L28" s="326"/>
      <c r="M28" s="326"/>
      <c r="N28" s="218">
        <v>28</v>
      </c>
      <c r="O28" s="219">
        <v>44</v>
      </c>
      <c r="P28" s="104"/>
      <c r="Q28" s="102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16" customFormat="1" ht="16.5" customHeight="1" x14ac:dyDescent="0.2">
      <c r="A29" s="112" t="s">
        <v>76</v>
      </c>
      <c r="B29" s="112" t="s">
        <v>77</v>
      </c>
      <c r="C29" s="216" t="s">
        <v>243</v>
      </c>
      <c r="D29" s="114">
        <f t="shared" ref="D29:I29" si="7">SUM(D30:D34)</f>
        <v>534</v>
      </c>
      <c r="E29" s="114">
        <f t="shared" si="7"/>
        <v>178</v>
      </c>
      <c r="F29" s="114">
        <f t="shared" si="7"/>
        <v>356</v>
      </c>
      <c r="G29" s="114">
        <f t="shared" si="7"/>
        <v>148</v>
      </c>
      <c r="H29" s="114">
        <f t="shared" si="7"/>
        <v>208</v>
      </c>
      <c r="I29" s="114">
        <f t="shared" si="7"/>
        <v>0</v>
      </c>
      <c r="J29" s="107"/>
      <c r="K29" s="107"/>
      <c r="L29" s="328"/>
      <c r="M29" s="328"/>
      <c r="N29" s="102"/>
      <c r="O29" s="104"/>
      <c r="P29" s="104"/>
      <c r="Q29" s="102"/>
    </row>
    <row r="30" spans="1:255" ht="14.25" x14ac:dyDescent="0.2">
      <c r="A30" s="117" t="s">
        <v>78</v>
      </c>
      <c r="B30" s="118" t="s">
        <v>79</v>
      </c>
      <c r="C30" s="119" t="s">
        <v>74</v>
      </c>
      <c r="D30" s="133">
        <f t="shared" ref="D30:D36" si="8">E30+F30</f>
        <v>99</v>
      </c>
      <c r="E30" s="133">
        <v>33</v>
      </c>
      <c r="F30" s="109">
        <f>SUM(J30:P30)</f>
        <v>66</v>
      </c>
      <c r="G30" s="120">
        <f>F30-H30-I30</f>
        <v>56</v>
      </c>
      <c r="H30" s="223">
        <v>10</v>
      </c>
      <c r="I30" s="109">
        <v>0</v>
      </c>
      <c r="J30" s="107"/>
      <c r="K30" s="107"/>
      <c r="L30" s="328"/>
      <c r="M30" s="328"/>
      <c r="N30" s="102"/>
      <c r="O30" s="104">
        <v>66</v>
      </c>
      <c r="P30" s="104"/>
      <c r="Q30" s="102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x14ac:dyDescent="0.2">
      <c r="A31" s="118" t="s">
        <v>80</v>
      </c>
      <c r="B31" s="118" t="s">
        <v>71</v>
      </c>
      <c r="C31" s="119" t="s">
        <v>84</v>
      </c>
      <c r="D31" s="133">
        <f t="shared" si="8"/>
        <v>84</v>
      </c>
      <c r="E31" s="133">
        <v>28</v>
      </c>
      <c r="F31" s="109">
        <f>SUM(J31:P31)</f>
        <v>56</v>
      </c>
      <c r="G31" s="301">
        <f>F31-H31-I31</f>
        <v>46</v>
      </c>
      <c r="H31" s="223">
        <v>10</v>
      </c>
      <c r="I31" s="109">
        <v>0</v>
      </c>
      <c r="J31" s="107"/>
      <c r="K31" s="107"/>
      <c r="L31" s="329">
        <v>56</v>
      </c>
      <c r="M31" s="329"/>
      <c r="N31" s="104"/>
      <c r="O31" s="104"/>
      <c r="P31" s="104"/>
      <c r="Q31" s="102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x14ac:dyDescent="0.2">
      <c r="A32" s="118" t="s">
        <v>81</v>
      </c>
      <c r="B32" s="118" t="s">
        <v>140</v>
      </c>
      <c r="C32" s="119" t="s">
        <v>74</v>
      </c>
      <c r="D32" s="133">
        <f t="shared" si="8"/>
        <v>84</v>
      </c>
      <c r="E32" s="133">
        <v>28</v>
      </c>
      <c r="F32" s="109">
        <f>SUM(J32:P32)</f>
        <v>56</v>
      </c>
      <c r="G32" s="120">
        <f>F32-H32-I32</f>
        <v>40</v>
      </c>
      <c r="H32" s="223">
        <v>16</v>
      </c>
      <c r="I32" s="109">
        <v>0</v>
      </c>
      <c r="J32" s="107"/>
      <c r="K32" s="107"/>
      <c r="L32" s="329"/>
      <c r="M32" s="329"/>
      <c r="N32" s="104">
        <v>56</v>
      </c>
      <c r="O32" s="104"/>
      <c r="P32" s="104"/>
      <c r="Q32" s="10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x14ac:dyDescent="0.2">
      <c r="A33" s="118" t="s">
        <v>82</v>
      </c>
      <c r="B33" s="118" t="s">
        <v>70</v>
      </c>
      <c r="C33" s="119" t="s">
        <v>92</v>
      </c>
      <c r="D33" s="133">
        <f t="shared" si="8"/>
        <v>108</v>
      </c>
      <c r="E33" s="133">
        <v>36</v>
      </c>
      <c r="F33" s="109">
        <f>SUM(J33:P33)</f>
        <v>72</v>
      </c>
      <c r="G33" s="120">
        <f>F33-H33-I33</f>
        <v>0</v>
      </c>
      <c r="H33" s="223">
        <v>72</v>
      </c>
      <c r="I33" s="109">
        <v>0</v>
      </c>
      <c r="J33" s="107"/>
      <c r="K33" s="107"/>
      <c r="L33" s="329">
        <v>28</v>
      </c>
      <c r="M33" s="329">
        <v>44</v>
      </c>
      <c r="N33" s="104"/>
      <c r="O33" s="104"/>
      <c r="P33" s="104"/>
      <c r="Q33" s="102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x14ac:dyDescent="0.2">
      <c r="A34" s="118" t="s">
        <v>83</v>
      </c>
      <c r="B34" s="118" t="s">
        <v>72</v>
      </c>
      <c r="C34" s="119" t="s">
        <v>214</v>
      </c>
      <c r="D34" s="133">
        <f t="shared" si="8"/>
        <v>159</v>
      </c>
      <c r="E34" s="133">
        <v>53</v>
      </c>
      <c r="F34" s="109">
        <f>SUM(J34:P34)</f>
        <v>106</v>
      </c>
      <c r="G34" s="120">
        <f>F34-H34-I34</f>
        <v>6</v>
      </c>
      <c r="H34" s="223">
        <v>100</v>
      </c>
      <c r="I34" s="109">
        <v>0</v>
      </c>
      <c r="J34" s="107"/>
      <c r="K34" s="107"/>
      <c r="L34" s="328"/>
      <c r="M34" s="329"/>
      <c r="N34" s="104">
        <v>28</v>
      </c>
      <c r="O34" s="102">
        <v>44</v>
      </c>
      <c r="P34" s="104">
        <v>34</v>
      </c>
      <c r="Q34" s="102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x14ac:dyDescent="0.2">
      <c r="A35" s="112" t="s">
        <v>85</v>
      </c>
      <c r="B35" s="112" t="s">
        <v>86</v>
      </c>
      <c r="C35" s="216" t="s">
        <v>254</v>
      </c>
      <c r="D35" s="114">
        <f t="shared" si="8"/>
        <v>1987</v>
      </c>
      <c r="E35" s="114">
        <f>E36+E38+E40+E41+E42</f>
        <v>663</v>
      </c>
      <c r="F35" s="114">
        <f>SUM(F36:F42)</f>
        <v>1324</v>
      </c>
      <c r="G35" s="114">
        <f>SUM(G36:G42)</f>
        <v>174</v>
      </c>
      <c r="H35" s="114">
        <f>SUM(H36:H42)</f>
        <v>1150</v>
      </c>
      <c r="I35" s="114">
        <f>SUM(I36:I42)</f>
        <v>0</v>
      </c>
      <c r="J35" s="124"/>
      <c r="K35" s="122"/>
      <c r="L35" s="330"/>
      <c r="M35" s="329"/>
      <c r="N35" s="104"/>
      <c r="O35" s="123"/>
      <c r="P35" s="104"/>
      <c r="Q35" s="12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116" customFormat="1" ht="35.25" customHeight="1" x14ac:dyDescent="0.2">
      <c r="A36" s="118" t="s">
        <v>87</v>
      </c>
      <c r="B36" s="118" t="s">
        <v>183</v>
      </c>
      <c r="C36" s="305" t="s">
        <v>253</v>
      </c>
      <c r="D36" s="133">
        <f t="shared" si="8"/>
        <v>854</v>
      </c>
      <c r="E36" s="133">
        <v>285</v>
      </c>
      <c r="F36" s="109">
        <f>SUM(J36:Q36)</f>
        <v>569</v>
      </c>
      <c r="G36" s="120">
        <f t="shared" ref="G36:G42" si="9">F36-H36-I36</f>
        <v>39</v>
      </c>
      <c r="H36" s="223">
        <v>530</v>
      </c>
      <c r="I36" s="109">
        <v>0</v>
      </c>
      <c r="J36" s="107">
        <v>64</v>
      </c>
      <c r="K36" s="107">
        <v>96</v>
      </c>
      <c r="L36" s="329">
        <v>70</v>
      </c>
      <c r="M36" s="327">
        <v>110</v>
      </c>
      <c r="N36" s="102">
        <v>56</v>
      </c>
      <c r="O36" s="104">
        <v>88</v>
      </c>
      <c r="P36" s="104">
        <v>85</v>
      </c>
      <c r="Q36" s="102"/>
    </row>
    <row r="37" spans="1:255" s="116" customFormat="1" ht="19.5" customHeight="1" x14ac:dyDescent="0.2">
      <c r="A37" s="118" t="s">
        <v>203</v>
      </c>
      <c r="B37" s="118" t="s">
        <v>202</v>
      </c>
      <c r="C37" s="119" t="s">
        <v>157</v>
      </c>
      <c r="D37" s="133">
        <f t="shared" ref="D37:D42" si="10">E37+F37</f>
        <v>264</v>
      </c>
      <c r="E37" s="325">
        <f>J37+K37+L37+M37+N37+O37+P37</f>
        <v>264</v>
      </c>
      <c r="F37" s="109">
        <v>0</v>
      </c>
      <c r="G37" s="120">
        <f t="shared" si="9"/>
        <v>0</v>
      </c>
      <c r="H37" s="223">
        <v>0</v>
      </c>
      <c r="I37" s="109">
        <v>0</v>
      </c>
      <c r="J37" s="299" t="s">
        <v>205</v>
      </c>
      <c r="K37" s="299" t="s">
        <v>206</v>
      </c>
      <c r="L37" s="331" t="s">
        <v>207</v>
      </c>
      <c r="M37" s="331" t="s">
        <v>208</v>
      </c>
      <c r="N37" s="300" t="s">
        <v>207</v>
      </c>
      <c r="O37" s="300" t="s">
        <v>208</v>
      </c>
      <c r="P37" s="300" t="s">
        <v>209</v>
      </c>
      <c r="Q37" s="102"/>
    </row>
    <row r="38" spans="1:255" ht="29.25" customHeight="1" x14ac:dyDescent="0.2">
      <c r="A38" s="118" t="s">
        <v>88</v>
      </c>
      <c r="B38" s="118" t="s">
        <v>184</v>
      </c>
      <c r="C38" s="305" t="s">
        <v>253</v>
      </c>
      <c r="D38" s="133">
        <f>E38+F38</f>
        <v>854</v>
      </c>
      <c r="E38" s="133">
        <v>285</v>
      </c>
      <c r="F38" s="109">
        <f>SUM(J38:Q38)</f>
        <v>569</v>
      </c>
      <c r="G38" s="120">
        <f t="shared" si="9"/>
        <v>49</v>
      </c>
      <c r="H38" s="223">
        <v>520</v>
      </c>
      <c r="I38" s="109">
        <v>0</v>
      </c>
      <c r="J38" s="107">
        <v>64</v>
      </c>
      <c r="K38" s="294">
        <v>96</v>
      </c>
      <c r="L38" s="332">
        <v>70</v>
      </c>
      <c r="M38" s="332">
        <v>110</v>
      </c>
      <c r="N38" s="225">
        <v>56</v>
      </c>
      <c r="O38" s="225">
        <v>88</v>
      </c>
      <c r="P38" s="104">
        <v>85</v>
      </c>
      <c r="Q38" s="102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7.25" customHeight="1" x14ac:dyDescent="0.2">
      <c r="A39" s="118" t="s">
        <v>204</v>
      </c>
      <c r="B39" s="118" t="s">
        <v>202</v>
      </c>
      <c r="C39" s="119" t="s">
        <v>157</v>
      </c>
      <c r="D39" s="133">
        <f t="shared" si="10"/>
        <v>264</v>
      </c>
      <c r="E39" s="325">
        <f>J39+K39+L39+M39+N39+O39+P39</f>
        <v>264</v>
      </c>
      <c r="F39" s="109">
        <v>0</v>
      </c>
      <c r="G39" s="120">
        <f t="shared" si="9"/>
        <v>0</v>
      </c>
      <c r="H39" s="223">
        <v>0</v>
      </c>
      <c r="I39" s="109">
        <v>0</v>
      </c>
      <c r="J39" s="299" t="s">
        <v>205</v>
      </c>
      <c r="K39" s="299" t="s">
        <v>206</v>
      </c>
      <c r="L39" s="333" t="s">
        <v>207</v>
      </c>
      <c r="M39" s="333" t="s">
        <v>208</v>
      </c>
      <c r="N39" s="299" t="s">
        <v>207</v>
      </c>
      <c r="O39" s="299" t="s">
        <v>208</v>
      </c>
      <c r="P39" s="299" t="s">
        <v>209</v>
      </c>
      <c r="Q39" s="102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4.25" x14ac:dyDescent="0.2">
      <c r="A40" s="118" t="s">
        <v>89</v>
      </c>
      <c r="B40" s="118" t="s">
        <v>185</v>
      </c>
      <c r="C40" s="119" t="s">
        <v>74</v>
      </c>
      <c r="D40" s="133">
        <f t="shared" si="10"/>
        <v>72</v>
      </c>
      <c r="E40" s="133">
        <v>24</v>
      </c>
      <c r="F40" s="109">
        <f>SUM(J40:Q40)</f>
        <v>48</v>
      </c>
      <c r="G40" s="120">
        <f t="shared" si="9"/>
        <v>20</v>
      </c>
      <c r="H40" s="223">
        <v>28</v>
      </c>
      <c r="I40" s="109">
        <v>0</v>
      </c>
      <c r="J40" s="224"/>
      <c r="K40" s="297">
        <v>48</v>
      </c>
      <c r="L40" s="334"/>
      <c r="M40" s="335"/>
      <c r="N40" s="227"/>
      <c r="O40" s="298"/>
      <c r="P40" s="239"/>
      <c r="Q40" s="102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4.25" x14ac:dyDescent="0.2">
      <c r="A41" s="118" t="s">
        <v>90</v>
      </c>
      <c r="B41" s="118" t="s">
        <v>186</v>
      </c>
      <c r="C41" s="119" t="s">
        <v>92</v>
      </c>
      <c r="D41" s="133">
        <f t="shared" si="10"/>
        <v>108</v>
      </c>
      <c r="E41" s="133">
        <v>36</v>
      </c>
      <c r="F41" s="109">
        <f>SUM(J41:Q41)</f>
        <v>72</v>
      </c>
      <c r="G41" s="120">
        <f t="shared" si="9"/>
        <v>48</v>
      </c>
      <c r="H41" s="223">
        <v>24</v>
      </c>
      <c r="I41" s="109">
        <v>0</v>
      </c>
      <c r="J41" s="107"/>
      <c r="K41" s="295"/>
      <c r="L41" s="336">
        <v>28</v>
      </c>
      <c r="M41" s="336">
        <v>44</v>
      </c>
      <c r="N41" s="296"/>
      <c r="O41" s="226"/>
      <c r="P41" s="104"/>
      <c r="Q41" s="102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4.25" x14ac:dyDescent="0.2">
      <c r="A42" s="118" t="s">
        <v>91</v>
      </c>
      <c r="B42" s="118" t="s">
        <v>93</v>
      </c>
      <c r="C42" s="119" t="s">
        <v>74</v>
      </c>
      <c r="D42" s="133">
        <f t="shared" si="10"/>
        <v>99</v>
      </c>
      <c r="E42" s="133">
        <v>33</v>
      </c>
      <c r="F42" s="109">
        <f>SUM(J42:Q42)</f>
        <v>66</v>
      </c>
      <c r="G42" s="120">
        <f t="shared" si="9"/>
        <v>18</v>
      </c>
      <c r="H42" s="223">
        <v>48</v>
      </c>
      <c r="I42" s="109">
        <v>0</v>
      </c>
      <c r="J42" s="107"/>
      <c r="K42" s="107"/>
      <c r="L42" s="329"/>
      <c r="M42" s="329"/>
      <c r="N42" s="102"/>
      <c r="O42" s="104">
        <v>66</v>
      </c>
      <c r="P42" s="104"/>
      <c r="Q42" s="10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126" customFormat="1" ht="12.75" x14ac:dyDescent="0.2">
      <c r="A43" s="112" t="s">
        <v>94</v>
      </c>
      <c r="B43" s="112" t="s">
        <v>187</v>
      </c>
      <c r="C43" s="113" t="s">
        <v>261</v>
      </c>
      <c r="D43" s="115">
        <f t="shared" ref="D43:I43" si="11">D44+D50+D57</f>
        <v>2603</v>
      </c>
      <c r="E43" s="115">
        <f t="shared" si="11"/>
        <v>779</v>
      </c>
      <c r="F43" s="115">
        <f t="shared" si="11"/>
        <v>1560</v>
      </c>
      <c r="G43" s="115">
        <f t="shared" si="11"/>
        <v>760</v>
      </c>
      <c r="H43" s="115">
        <f t="shared" si="11"/>
        <v>800</v>
      </c>
      <c r="I43" s="115">
        <f t="shared" si="11"/>
        <v>0</v>
      </c>
      <c r="J43" s="124"/>
      <c r="K43" s="124"/>
      <c r="L43" s="337"/>
      <c r="M43" s="337"/>
      <c r="N43" s="104"/>
      <c r="O43" s="123"/>
      <c r="P43" s="104"/>
      <c r="Q43" s="125"/>
    </row>
    <row r="44" spans="1:255" ht="14.25" x14ac:dyDescent="0.2">
      <c r="A44" s="112" t="s">
        <v>95</v>
      </c>
      <c r="B44" s="112" t="s">
        <v>188</v>
      </c>
      <c r="C44" s="113" t="s">
        <v>258</v>
      </c>
      <c r="D44" s="114">
        <f t="shared" ref="D44:I44" si="12">SUM(D45:D45)</f>
        <v>788</v>
      </c>
      <c r="E44" s="114">
        <f t="shared" si="12"/>
        <v>262</v>
      </c>
      <c r="F44" s="114">
        <f t="shared" si="12"/>
        <v>526</v>
      </c>
      <c r="G44" s="114">
        <f t="shared" si="12"/>
        <v>140</v>
      </c>
      <c r="H44" s="114">
        <f t="shared" si="12"/>
        <v>386</v>
      </c>
      <c r="I44" s="114">
        <f t="shared" si="12"/>
        <v>0</v>
      </c>
      <c r="J44" s="124"/>
      <c r="K44" s="124"/>
      <c r="L44" s="337"/>
      <c r="M44" s="337"/>
      <c r="N44" s="102"/>
      <c r="O44" s="104"/>
      <c r="P44" s="104"/>
      <c r="Q44" s="125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s="116" customFormat="1" ht="25.5" customHeight="1" x14ac:dyDescent="0.2">
      <c r="A45" s="291" t="s">
        <v>96</v>
      </c>
      <c r="B45" s="118" t="s">
        <v>189</v>
      </c>
      <c r="C45" s="305" t="s">
        <v>255</v>
      </c>
      <c r="D45" s="133">
        <f>E45+F45</f>
        <v>788</v>
      </c>
      <c r="E45" s="133">
        <v>262</v>
      </c>
      <c r="F45" s="109">
        <f>SUM(J45:Q45)</f>
        <v>526</v>
      </c>
      <c r="G45" s="120">
        <f>F45-H45-I45</f>
        <v>140</v>
      </c>
      <c r="H45" s="223">
        <v>386</v>
      </c>
      <c r="I45" s="109">
        <v>0</v>
      </c>
      <c r="J45" s="107">
        <v>64</v>
      </c>
      <c r="K45" s="107">
        <v>72</v>
      </c>
      <c r="L45" s="328">
        <v>56</v>
      </c>
      <c r="M45" s="328">
        <v>88</v>
      </c>
      <c r="N45" s="102">
        <v>56</v>
      </c>
      <c r="O45" s="102">
        <v>88</v>
      </c>
      <c r="P45" s="102">
        <v>102</v>
      </c>
      <c r="Q45" s="102"/>
    </row>
    <row r="46" spans="1:255" s="116" customFormat="1" ht="15" customHeight="1" x14ac:dyDescent="0.2">
      <c r="A46" s="291" t="s">
        <v>97</v>
      </c>
      <c r="B46" s="128" t="s">
        <v>194</v>
      </c>
      <c r="C46" s="119" t="s">
        <v>256</v>
      </c>
      <c r="D46" s="120">
        <f>E46+F46</f>
        <v>72</v>
      </c>
      <c r="E46" s="127">
        <v>0</v>
      </c>
      <c r="F46" s="109">
        <v>72</v>
      </c>
      <c r="G46" s="121">
        <v>0</v>
      </c>
      <c r="H46" s="223">
        <v>72</v>
      </c>
      <c r="I46" s="109">
        <v>0</v>
      </c>
      <c r="J46" s="107"/>
      <c r="K46" s="107"/>
      <c r="L46" s="331" t="s">
        <v>201</v>
      </c>
      <c r="M46" s="328"/>
      <c r="N46" s="293" t="s">
        <v>201</v>
      </c>
      <c r="O46" s="102"/>
      <c r="P46" s="102"/>
      <c r="Q46" s="102"/>
    </row>
    <row r="47" spans="1:255" s="116" customFormat="1" ht="15" customHeight="1" x14ac:dyDescent="0.2">
      <c r="A47" s="291" t="s">
        <v>100</v>
      </c>
      <c r="B47" s="128" t="s">
        <v>196</v>
      </c>
      <c r="C47" s="119" t="s">
        <v>256</v>
      </c>
      <c r="D47" s="120">
        <f>E47+F47</f>
        <v>72</v>
      </c>
      <c r="E47" s="127">
        <v>0</v>
      </c>
      <c r="F47" s="109">
        <v>72</v>
      </c>
      <c r="G47" s="121">
        <v>0</v>
      </c>
      <c r="H47" s="223">
        <v>72</v>
      </c>
      <c r="I47" s="109">
        <v>0</v>
      </c>
      <c r="J47" s="107"/>
      <c r="K47" s="107"/>
      <c r="L47" s="328"/>
      <c r="M47" s="331" t="s">
        <v>201</v>
      </c>
      <c r="N47" s="102"/>
      <c r="O47" s="293" t="s">
        <v>201</v>
      </c>
      <c r="P47" s="102"/>
      <c r="Q47" s="102"/>
    </row>
    <row r="48" spans="1:255" s="116" customFormat="1" ht="15" customHeight="1" x14ac:dyDescent="0.2">
      <c r="A48" s="291" t="s">
        <v>106</v>
      </c>
      <c r="B48" s="128" t="s">
        <v>197</v>
      </c>
      <c r="C48" s="119" t="s">
        <v>257</v>
      </c>
      <c r="D48" s="120">
        <f>E48+F48</f>
        <v>36</v>
      </c>
      <c r="E48" s="127">
        <v>0</v>
      </c>
      <c r="F48" s="109">
        <v>36</v>
      </c>
      <c r="G48" s="121">
        <v>0</v>
      </c>
      <c r="H48" s="223">
        <v>36</v>
      </c>
      <c r="I48" s="109">
        <v>0</v>
      </c>
      <c r="J48" s="107"/>
      <c r="K48" s="107"/>
      <c r="L48" s="328"/>
      <c r="M48" s="328"/>
      <c r="N48" s="102"/>
      <c r="O48" s="102"/>
      <c r="P48" s="293" t="s">
        <v>201</v>
      </c>
      <c r="Q48" s="102"/>
    </row>
    <row r="49" spans="1:255" ht="15.75" customHeight="1" x14ac:dyDescent="0.2">
      <c r="A49" s="291" t="s">
        <v>141</v>
      </c>
      <c r="B49" s="128" t="s">
        <v>198</v>
      </c>
      <c r="C49" s="119" t="s">
        <v>103</v>
      </c>
      <c r="D49" s="120">
        <f>E49+F49</f>
        <v>72</v>
      </c>
      <c r="E49" s="127">
        <v>0</v>
      </c>
      <c r="F49" s="109">
        <v>72</v>
      </c>
      <c r="G49" s="121">
        <v>0</v>
      </c>
      <c r="H49" s="223">
        <v>72</v>
      </c>
      <c r="I49" s="109">
        <v>0</v>
      </c>
      <c r="J49" s="107"/>
      <c r="K49" s="107"/>
      <c r="L49" s="328"/>
      <c r="M49" s="328"/>
      <c r="N49" s="102"/>
      <c r="O49" s="102"/>
      <c r="P49" s="293" t="s">
        <v>101</v>
      </c>
      <c r="Q49" s="102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s="126" customFormat="1" ht="17.25" customHeight="1" x14ac:dyDescent="0.2">
      <c r="A50" s="112" t="s">
        <v>98</v>
      </c>
      <c r="B50" s="112" t="s">
        <v>190</v>
      </c>
      <c r="C50" s="113" t="s">
        <v>258</v>
      </c>
      <c r="D50" s="114">
        <f t="shared" ref="D50:I50" si="13">SUM(D51:D51)</f>
        <v>1074</v>
      </c>
      <c r="E50" s="114">
        <f t="shared" si="13"/>
        <v>270</v>
      </c>
      <c r="F50" s="114">
        <f t="shared" si="13"/>
        <v>540</v>
      </c>
      <c r="G50" s="114">
        <f t="shared" si="13"/>
        <v>256</v>
      </c>
      <c r="H50" s="114">
        <f t="shared" si="13"/>
        <v>284</v>
      </c>
      <c r="I50" s="114">
        <f t="shared" si="13"/>
        <v>0</v>
      </c>
      <c r="J50" s="124"/>
      <c r="K50" s="124"/>
      <c r="L50" s="337"/>
      <c r="M50" s="337"/>
      <c r="N50" s="102"/>
      <c r="O50" s="102"/>
      <c r="P50" s="102"/>
      <c r="Q50" s="102"/>
    </row>
    <row r="51" spans="1:255" s="116" customFormat="1" ht="30.75" customHeight="1" x14ac:dyDescent="0.2">
      <c r="A51" s="292" t="s">
        <v>99</v>
      </c>
      <c r="B51" s="118" t="s">
        <v>191</v>
      </c>
      <c r="C51" s="305" t="s">
        <v>255</v>
      </c>
      <c r="D51" s="133">
        <f>E51+F51+D52</f>
        <v>1074</v>
      </c>
      <c r="E51" s="133">
        <v>270</v>
      </c>
      <c r="F51" s="109">
        <f>SUM(J51:P51)</f>
        <v>540</v>
      </c>
      <c r="G51" s="120">
        <f>F51-H51-I51</f>
        <v>256</v>
      </c>
      <c r="H51" s="223">
        <v>284</v>
      </c>
      <c r="I51" s="109">
        <v>0</v>
      </c>
      <c r="J51" s="107">
        <v>64</v>
      </c>
      <c r="K51" s="107">
        <v>72</v>
      </c>
      <c r="L51" s="328">
        <v>56</v>
      </c>
      <c r="M51" s="328">
        <v>88</v>
      </c>
      <c r="N51" s="102">
        <v>70</v>
      </c>
      <c r="O51" s="102">
        <v>88</v>
      </c>
      <c r="P51" s="102">
        <v>102</v>
      </c>
      <c r="Q51" s="102"/>
    </row>
    <row r="52" spans="1:255" s="116" customFormat="1" ht="17.25" customHeight="1" x14ac:dyDescent="0.2">
      <c r="A52" s="292" t="s">
        <v>210</v>
      </c>
      <c r="B52" s="118" t="s">
        <v>202</v>
      </c>
      <c r="C52" s="119" t="s">
        <v>157</v>
      </c>
      <c r="D52" s="133">
        <f>E52+F52</f>
        <v>264</v>
      </c>
      <c r="E52" s="325">
        <f>J52+K52+L52+M52+N52+O52+P52</f>
        <v>264</v>
      </c>
      <c r="F52" s="109">
        <v>0</v>
      </c>
      <c r="G52" s="120">
        <f>F52-H52-I52</f>
        <v>0</v>
      </c>
      <c r="H52" s="223">
        <v>0</v>
      </c>
      <c r="I52" s="109">
        <v>0</v>
      </c>
      <c r="J52" s="299" t="s">
        <v>205</v>
      </c>
      <c r="K52" s="299" t="s">
        <v>206</v>
      </c>
      <c r="L52" s="333" t="s">
        <v>207</v>
      </c>
      <c r="M52" s="333" t="s">
        <v>208</v>
      </c>
      <c r="N52" s="299" t="s">
        <v>207</v>
      </c>
      <c r="O52" s="299" t="s">
        <v>208</v>
      </c>
      <c r="P52" s="299" t="s">
        <v>209</v>
      </c>
      <c r="Q52" s="102"/>
    </row>
    <row r="53" spans="1:255" s="116" customFormat="1" ht="17.25" customHeight="1" x14ac:dyDescent="0.2">
      <c r="A53" s="291" t="s">
        <v>97</v>
      </c>
      <c r="B53" s="128" t="s">
        <v>194</v>
      </c>
      <c r="C53" s="119" t="s">
        <v>92</v>
      </c>
      <c r="D53" s="133">
        <f>E53+F53</f>
        <v>72</v>
      </c>
      <c r="E53" s="133">
        <v>0</v>
      </c>
      <c r="F53" s="109">
        <v>72</v>
      </c>
      <c r="G53" s="120">
        <f>F53-H53-I53</f>
        <v>0</v>
      </c>
      <c r="H53" s="223">
        <v>72</v>
      </c>
      <c r="I53" s="109">
        <v>0</v>
      </c>
      <c r="J53" s="107"/>
      <c r="K53" s="107"/>
      <c r="L53" s="331" t="s">
        <v>201</v>
      </c>
      <c r="M53" s="328"/>
      <c r="N53" s="293" t="s">
        <v>201</v>
      </c>
      <c r="O53" s="102"/>
      <c r="P53" s="102"/>
      <c r="Q53" s="102"/>
    </row>
    <row r="54" spans="1:255" s="116" customFormat="1" ht="17.25" customHeight="1" x14ac:dyDescent="0.2">
      <c r="A54" s="291" t="s">
        <v>100</v>
      </c>
      <c r="B54" s="128" t="s">
        <v>196</v>
      </c>
      <c r="C54" s="119" t="s">
        <v>92</v>
      </c>
      <c r="D54" s="133">
        <f>E54+F54</f>
        <v>72</v>
      </c>
      <c r="E54" s="133">
        <v>0</v>
      </c>
      <c r="F54" s="109">
        <v>72</v>
      </c>
      <c r="G54" s="120">
        <f>F54-H54-I54</f>
        <v>0</v>
      </c>
      <c r="H54" s="223">
        <v>72</v>
      </c>
      <c r="I54" s="109">
        <v>0</v>
      </c>
      <c r="J54" s="107"/>
      <c r="K54" s="107"/>
      <c r="L54" s="328"/>
      <c r="M54" s="331" t="s">
        <v>201</v>
      </c>
      <c r="N54" s="102"/>
      <c r="O54" s="293" t="s">
        <v>201</v>
      </c>
      <c r="P54" s="102"/>
      <c r="Q54" s="102"/>
    </row>
    <row r="55" spans="1:255" ht="17.850000000000001" customHeight="1" x14ac:dyDescent="0.2">
      <c r="A55" s="291" t="s">
        <v>106</v>
      </c>
      <c r="B55" s="128" t="s">
        <v>197</v>
      </c>
      <c r="C55" s="119" t="s">
        <v>74</v>
      </c>
      <c r="D55" s="133">
        <f>E55+F55</f>
        <v>36</v>
      </c>
      <c r="E55" s="120">
        <v>0</v>
      </c>
      <c r="F55" s="109">
        <v>36</v>
      </c>
      <c r="G55" s="109">
        <v>0</v>
      </c>
      <c r="H55" s="121">
        <v>36</v>
      </c>
      <c r="I55" s="109">
        <v>0</v>
      </c>
      <c r="J55" s="107"/>
      <c r="K55" s="107"/>
      <c r="L55" s="328"/>
      <c r="M55" s="329"/>
      <c r="N55" s="102"/>
      <c r="O55" s="102"/>
      <c r="P55" s="293" t="s">
        <v>201</v>
      </c>
      <c r="Q55" s="10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7.850000000000001" customHeight="1" x14ac:dyDescent="0.2">
      <c r="A56" s="291" t="s">
        <v>141</v>
      </c>
      <c r="B56" s="128" t="s">
        <v>198</v>
      </c>
      <c r="C56" s="119" t="s">
        <v>103</v>
      </c>
      <c r="D56" s="120">
        <f>E56+F56</f>
        <v>72</v>
      </c>
      <c r="E56" s="120">
        <v>0</v>
      </c>
      <c r="F56" s="109">
        <v>72</v>
      </c>
      <c r="G56" s="109">
        <v>0</v>
      </c>
      <c r="H56" s="121">
        <v>72</v>
      </c>
      <c r="I56" s="109">
        <v>0</v>
      </c>
      <c r="J56" s="107"/>
      <c r="K56" s="107"/>
      <c r="L56" s="328"/>
      <c r="M56" s="329"/>
      <c r="N56" s="102"/>
      <c r="O56" s="102"/>
      <c r="P56" s="293" t="s">
        <v>101</v>
      </c>
      <c r="Q56" s="10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s="126" customFormat="1" ht="12.75" customHeight="1" x14ac:dyDescent="0.2">
      <c r="A57" s="112" t="s">
        <v>104</v>
      </c>
      <c r="B57" s="112" t="s">
        <v>192</v>
      </c>
      <c r="C57" s="113" t="s">
        <v>244</v>
      </c>
      <c r="D57" s="114">
        <f t="shared" ref="D57:I57" si="14">SUM(D58:D59)</f>
        <v>741</v>
      </c>
      <c r="E57" s="114">
        <f t="shared" si="14"/>
        <v>247</v>
      </c>
      <c r="F57" s="114">
        <f t="shared" si="14"/>
        <v>494</v>
      </c>
      <c r="G57" s="114">
        <f t="shared" si="14"/>
        <v>364</v>
      </c>
      <c r="H57" s="114">
        <f t="shared" si="14"/>
        <v>130</v>
      </c>
      <c r="I57" s="114">
        <f t="shared" si="14"/>
        <v>0</v>
      </c>
      <c r="J57" s="124"/>
      <c r="K57" s="124"/>
      <c r="L57" s="337"/>
      <c r="M57" s="337"/>
      <c r="N57" s="102"/>
      <c r="O57" s="102"/>
      <c r="P57" s="102"/>
      <c r="Q57" s="102"/>
      <c r="U57" s="126" t="s">
        <v>211</v>
      </c>
    </row>
    <row r="58" spans="1:255" s="116" customFormat="1" ht="17.25" customHeight="1" x14ac:dyDescent="0.2">
      <c r="A58" s="292" t="s">
        <v>105</v>
      </c>
      <c r="B58" s="129" t="s">
        <v>193</v>
      </c>
      <c r="C58" s="119" t="s">
        <v>259</v>
      </c>
      <c r="D58" s="133">
        <f>E58+F58</f>
        <v>423</v>
      </c>
      <c r="E58" s="133">
        <v>141</v>
      </c>
      <c r="F58" s="109">
        <f>SUM(J58:P58)</f>
        <v>282</v>
      </c>
      <c r="G58" s="120">
        <f>F58-H58-I58</f>
        <v>216</v>
      </c>
      <c r="H58" s="223">
        <v>66</v>
      </c>
      <c r="I58" s="109">
        <v>0</v>
      </c>
      <c r="J58" s="107"/>
      <c r="K58" s="107"/>
      <c r="L58" s="328"/>
      <c r="M58" s="328"/>
      <c r="N58" s="102">
        <v>70</v>
      </c>
      <c r="O58" s="102">
        <v>110</v>
      </c>
      <c r="P58" s="102">
        <v>102</v>
      </c>
      <c r="Q58" s="102"/>
    </row>
    <row r="59" spans="1:255" s="116" customFormat="1" ht="16.5" customHeight="1" x14ac:dyDescent="0.2">
      <c r="A59" s="292" t="s">
        <v>142</v>
      </c>
      <c r="B59" s="129" t="s">
        <v>251</v>
      </c>
      <c r="C59" s="119" t="s">
        <v>260</v>
      </c>
      <c r="D59" s="133">
        <f>E59+F59</f>
        <v>318</v>
      </c>
      <c r="E59" s="133">
        <v>106</v>
      </c>
      <c r="F59" s="109">
        <f>SUM(J59:P59)</f>
        <v>212</v>
      </c>
      <c r="G59" s="120">
        <f>F59-H59-I59</f>
        <v>148</v>
      </c>
      <c r="H59" s="223">
        <v>64</v>
      </c>
      <c r="I59" s="109">
        <v>0</v>
      </c>
      <c r="J59" s="107"/>
      <c r="K59" s="107"/>
      <c r="L59" s="328"/>
      <c r="M59" s="328"/>
      <c r="N59" s="102"/>
      <c r="O59" s="102">
        <v>110</v>
      </c>
      <c r="P59" s="102">
        <v>102</v>
      </c>
      <c r="Q59" s="102"/>
    </row>
    <row r="60" spans="1:255" s="116" customFormat="1" ht="13.5" customHeight="1" x14ac:dyDescent="0.2">
      <c r="A60" s="292" t="s">
        <v>107</v>
      </c>
      <c r="B60" s="129" t="s">
        <v>199</v>
      </c>
      <c r="C60" s="119" t="s">
        <v>74</v>
      </c>
      <c r="D60" s="120">
        <f>E60+F60</f>
        <v>72</v>
      </c>
      <c r="E60" s="120">
        <v>0</v>
      </c>
      <c r="F60" s="109">
        <v>72</v>
      </c>
      <c r="G60" s="121">
        <v>0</v>
      </c>
      <c r="H60" s="121">
        <v>72</v>
      </c>
      <c r="I60" s="109">
        <v>0</v>
      </c>
      <c r="J60" s="107"/>
      <c r="K60" s="107"/>
      <c r="L60" s="328"/>
      <c r="M60" s="328"/>
      <c r="N60" s="102"/>
      <c r="O60" s="102"/>
      <c r="P60" s="293" t="s">
        <v>101</v>
      </c>
      <c r="Q60" s="102"/>
    </row>
    <row r="61" spans="1:255" s="132" customFormat="1" ht="14.85" customHeight="1" thickBot="1" x14ac:dyDescent="0.25">
      <c r="A61" s="292" t="s">
        <v>102</v>
      </c>
      <c r="B61" s="130" t="s">
        <v>200</v>
      </c>
      <c r="C61" s="131" t="s">
        <v>103</v>
      </c>
      <c r="D61" s="120">
        <f>E61+F61</f>
        <v>36</v>
      </c>
      <c r="E61" s="120">
        <v>0</v>
      </c>
      <c r="F61" s="109">
        <v>36</v>
      </c>
      <c r="G61" s="109">
        <v>0</v>
      </c>
      <c r="H61" s="121">
        <v>36</v>
      </c>
      <c r="I61" s="109">
        <v>0</v>
      </c>
      <c r="J61" s="107"/>
      <c r="K61" s="107"/>
      <c r="L61" s="328"/>
      <c r="M61" s="328"/>
      <c r="N61" s="102"/>
      <c r="O61" s="102"/>
      <c r="P61" s="293" t="s">
        <v>201</v>
      </c>
      <c r="Q61" s="102"/>
    </row>
    <row r="62" spans="1:255" s="116" customFormat="1" ht="13.5" thickBot="1" x14ac:dyDescent="0.25">
      <c r="A62" s="134"/>
      <c r="B62" s="134" t="s">
        <v>108</v>
      </c>
      <c r="C62" s="135"/>
      <c r="D62" s="136">
        <f>E62+F62</f>
        <v>6966</v>
      </c>
      <c r="E62" s="136">
        <f>E43+E35+E29+E10</f>
        <v>2322</v>
      </c>
      <c r="F62" s="136">
        <f>F43+F35+F29+F10</f>
        <v>4644</v>
      </c>
      <c r="G62" s="136">
        <f>G43+G35+G29+G10</f>
        <v>1724</v>
      </c>
      <c r="H62" s="136">
        <f>H43+H35+H29+H10</f>
        <v>2920</v>
      </c>
      <c r="I62" s="136">
        <f>I43+I35+I29+I10</f>
        <v>0</v>
      </c>
      <c r="J62" s="242">
        <f t="shared" ref="J62:P62" si="15">SUM(J10:J61)</f>
        <v>576</v>
      </c>
      <c r="K62" s="242">
        <f t="shared" si="15"/>
        <v>864</v>
      </c>
      <c r="L62" s="137">
        <f t="shared" si="15"/>
        <v>504</v>
      </c>
      <c r="M62" s="137">
        <f t="shared" si="15"/>
        <v>792</v>
      </c>
      <c r="N62" s="137">
        <f t="shared" si="15"/>
        <v>504</v>
      </c>
      <c r="O62" s="137">
        <f t="shared" si="15"/>
        <v>792</v>
      </c>
      <c r="P62" s="137">
        <f t="shared" si="15"/>
        <v>612</v>
      </c>
      <c r="Q62" s="138"/>
    </row>
    <row r="63" spans="1:255" ht="15" thickBot="1" x14ac:dyDescent="0.25">
      <c r="A63" s="263"/>
      <c r="B63" s="263"/>
      <c r="C63" s="264"/>
      <c r="D63" s="265"/>
      <c r="E63" s="266"/>
      <c r="F63" s="265"/>
      <c r="G63" s="266"/>
      <c r="H63" s="266"/>
      <c r="I63" s="266"/>
      <c r="J63" s="266">
        <f t="shared" ref="J63:P63" si="16">SUM(J10:J61)/J7</f>
        <v>36</v>
      </c>
      <c r="K63" s="266">
        <f t="shared" si="16"/>
        <v>36</v>
      </c>
      <c r="L63" s="266">
        <f t="shared" si="16"/>
        <v>36</v>
      </c>
      <c r="M63" s="266">
        <f t="shared" si="16"/>
        <v>36</v>
      </c>
      <c r="N63" s="266">
        <f t="shared" si="16"/>
        <v>36</v>
      </c>
      <c r="O63" s="266">
        <f t="shared" si="16"/>
        <v>36</v>
      </c>
      <c r="P63" s="266">
        <f t="shared" si="16"/>
        <v>36</v>
      </c>
      <c r="Q63" s="266"/>
      <c r="R63"/>
      <c r="S63"/>
      <c r="T63"/>
      <c r="U63"/>
      <c r="V63"/>
      <c r="W63"/>
      <c r="X63"/>
      <c r="Y63"/>
      <c r="Z63"/>
      <c r="AA63"/>
      <c r="AB63"/>
      <c r="AC63"/>
    </row>
    <row r="64" spans="1:255" ht="12.75" customHeight="1" x14ac:dyDescent="0.2">
      <c r="A64" s="257" t="s">
        <v>151</v>
      </c>
      <c r="B64" s="258" t="s">
        <v>152</v>
      </c>
      <c r="C64" s="259"/>
      <c r="D64" s="260"/>
      <c r="E64" s="260"/>
      <c r="F64" s="261"/>
      <c r="G64" s="260"/>
      <c r="H64" s="260"/>
      <c r="I64" s="262"/>
      <c r="J64" s="269"/>
      <c r="K64" s="270"/>
      <c r="L64" s="271"/>
      <c r="M64" s="271"/>
      <c r="N64" s="271"/>
      <c r="O64" s="271"/>
      <c r="P64" s="271"/>
      <c r="Q64" s="272"/>
      <c r="R64"/>
      <c r="S64"/>
      <c r="T64"/>
      <c r="U64"/>
      <c r="V64"/>
      <c r="W64"/>
      <c r="X64"/>
      <c r="Y64"/>
      <c r="Z64"/>
      <c r="AA64"/>
      <c r="AB64"/>
      <c r="AC64"/>
    </row>
    <row r="65" spans="1:29" ht="12.75" customHeight="1" x14ac:dyDescent="0.2">
      <c r="A65" s="253" t="s">
        <v>109</v>
      </c>
      <c r="B65" s="253" t="s">
        <v>110</v>
      </c>
      <c r="C65" s="254" t="s">
        <v>103</v>
      </c>
      <c r="D65" s="255"/>
      <c r="E65" s="255"/>
      <c r="F65" s="256"/>
      <c r="G65" s="255"/>
      <c r="H65" s="255"/>
      <c r="I65" s="255"/>
      <c r="J65" s="255"/>
      <c r="K65" s="255"/>
      <c r="L65" s="267"/>
      <c r="M65" s="267"/>
      <c r="N65" s="267"/>
      <c r="O65" s="267"/>
      <c r="P65" s="267"/>
      <c r="Q65" s="268" t="s">
        <v>111</v>
      </c>
      <c r="R65"/>
      <c r="S65"/>
      <c r="T65"/>
      <c r="U65"/>
      <c r="V65"/>
      <c r="W65"/>
      <c r="X65"/>
      <c r="Y65"/>
      <c r="Z65"/>
      <c r="AA65"/>
      <c r="AB65"/>
      <c r="AC65"/>
    </row>
    <row r="66" spans="1:29" ht="12.75" customHeight="1" x14ac:dyDescent="0.2">
      <c r="A66" s="139" t="s">
        <v>112</v>
      </c>
      <c r="B66" s="139" t="s">
        <v>113</v>
      </c>
      <c r="C66" s="140"/>
      <c r="D66" s="140"/>
      <c r="E66" s="140"/>
      <c r="F66" s="141"/>
      <c r="G66" s="140"/>
      <c r="H66" s="140"/>
      <c r="I66" s="140"/>
      <c r="J66" s="140"/>
      <c r="K66" s="140"/>
      <c r="L66" s="142"/>
      <c r="M66" s="142"/>
      <c r="N66" s="142"/>
      <c r="O66" s="142"/>
      <c r="P66" s="142"/>
      <c r="Q66" s="143" t="s">
        <v>114</v>
      </c>
      <c r="R66"/>
      <c r="S66"/>
      <c r="T66"/>
      <c r="U66"/>
      <c r="V66"/>
      <c r="W66"/>
      <c r="X66"/>
      <c r="Y66"/>
      <c r="Z66"/>
      <c r="AA66"/>
      <c r="AB66"/>
      <c r="AC66"/>
    </row>
    <row r="67" spans="1:29" ht="12.75" customHeight="1" thickBot="1" x14ac:dyDescent="0.25">
      <c r="A67" s="144"/>
      <c r="B67" s="144"/>
      <c r="C67" s="144"/>
      <c r="D67" s="144"/>
      <c r="E67" s="144"/>
      <c r="F67" s="145"/>
      <c r="G67" s="144"/>
      <c r="H67" s="144"/>
      <c r="I67" s="144"/>
      <c r="J67" s="144"/>
      <c r="K67" s="144"/>
      <c r="L67" s="146"/>
      <c r="M67" s="146"/>
      <c r="N67" s="146"/>
      <c r="O67" s="146"/>
      <c r="P67" s="146"/>
      <c r="Q67" s="146"/>
      <c r="R67"/>
      <c r="S67"/>
      <c r="T67"/>
      <c r="U67"/>
      <c r="V67"/>
      <c r="W67"/>
      <c r="X67"/>
      <c r="Y67"/>
      <c r="Z67"/>
      <c r="AA67"/>
      <c r="AB67"/>
      <c r="AC67"/>
    </row>
    <row r="68" spans="1:29" ht="24.75" customHeight="1" x14ac:dyDescent="0.2">
      <c r="A68" s="350"/>
      <c r="B68" s="351" t="s">
        <v>113</v>
      </c>
      <c r="C68" s="351"/>
      <c r="D68" s="247"/>
      <c r="E68" s="247"/>
      <c r="F68" s="247"/>
      <c r="G68" s="352" t="s">
        <v>108</v>
      </c>
      <c r="H68" s="353" t="s">
        <v>115</v>
      </c>
      <c r="I68" s="353"/>
      <c r="J68" s="147">
        <f t="shared" ref="J68:P68" si="17">J62</f>
        <v>576</v>
      </c>
      <c r="K68" s="147">
        <f t="shared" si="17"/>
        <v>864</v>
      </c>
      <c r="L68" s="148">
        <f t="shared" si="17"/>
        <v>504</v>
      </c>
      <c r="M68" s="148">
        <f t="shared" si="17"/>
        <v>792</v>
      </c>
      <c r="N68" s="148">
        <f t="shared" si="17"/>
        <v>504</v>
      </c>
      <c r="O68" s="148">
        <f t="shared" si="17"/>
        <v>792</v>
      </c>
      <c r="P68" s="148">
        <f t="shared" si="17"/>
        <v>612</v>
      </c>
      <c r="Q68" s="148">
        <f>Q62-(Q69+Q70)</f>
        <v>0</v>
      </c>
      <c r="R68"/>
      <c r="S68"/>
      <c r="T68"/>
      <c r="U68"/>
      <c r="V68"/>
      <c r="W68"/>
      <c r="X68"/>
      <c r="Y68"/>
      <c r="Z68"/>
      <c r="AA68"/>
      <c r="AB68"/>
      <c r="AC68"/>
    </row>
    <row r="69" spans="1:29" ht="18" customHeight="1" x14ac:dyDescent="0.2">
      <c r="A69" s="350"/>
      <c r="B69" s="250" t="s">
        <v>118</v>
      </c>
      <c r="C69" s="251"/>
      <c r="D69" s="248"/>
      <c r="E69" s="248"/>
      <c r="F69" s="248"/>
      <c r="G69" s="352"/>
      <c r="H69" s="354" t="s">
        <v>116</v>
      </c>
      <c r="I69" s="354"/>
      <c r="J69" s="147">
        <v>0</v>
      </c>
      <c r="K69" s="147">
        <v>0</v>
      </c>
      <c r="L69" s="148">
        <v>72</v>
      </c>
      <c r="M69" s="148">
        <v>72</v>
      </c>
      <c r="N69" s="148">
        <v>72</v>
      </c>
      <c r="O69" s="148">
        <v>72</v>
      </c>
      <c r="P69" s="148">
        <v>144</v>
      </c>
      <c r="Q69" s="148">
        <v>0</v>
      </c>
      <c r="R69"/>
      <c r="S69"/>
      <c r="T69"/>
      <c r="U69"/>
      <c r="V69"/>
      <c r="W69"/>
      <c r="X69"/>
      <c r="Y69"/>
      <c r="Z69"/>
      <c r="AA69"/>
      <c r="AB69"/>
      <c r="AC69"/>
    </row>
    <row r="70" spans="1:29" ht="27.75" customHeight="1" x14ac:dyDescent="0.2">
      <c r="A70" s="350"/>
      <c r="B70" s="356"/>
      <c r="C70" s="357"/>
      <c r="D70" s="357"/>
      <c r="E70" s="357"/>
      <c r="F70" s="357"/>
      <c r="G70" s="352"/>
      <c r="H70" s="355" t="s">
        <v>117</v>
      </c>
      <c r="I70" s="355"/>
      <c r="J70" s="147">
        <v>0</v>
      </c>
      <c r="K70" s="147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180</v>
      </c>
      <c r="Q70" s="148">
        <v>0</v>
      </c>
      <c r="R70"/>
      <c r="S70"/>
      <c r="T70"/>
      <c r="U70"/>
      <c r="V70"/>
      <c r="W70"/>
      <c r="X70"/>
      <c r="Y70"/>
      <c r="Z70"/>
      <c r="AA70"/>
      <c r="AB70"/>
      <c r="AC70"/>
    </row>
    <row r="71" spans="1:29" ht="27.75" customHeight="1" x14ac:dyDescent="0.2">
      <c r="A71" s="350"/>
      <c r="B71" s="363" t="s">
        <v>153</v>
      </c>
      <c r="C71" s="364"/>
      <c r="D71" s="248"/>
      <c r="E71" s="248"/>
      <c r="F71" s="248"/>
      <c r="G71" s="352"/>
      <c r="H71" s="355" t="s">
        <v>119</v>
      </c>
      <c r="I71" s="355"/>
      <c r="J71" s="147">
        <v>0</v>
      </c>
      <c r="K71" s="147">
        <v>0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  <c r="Q71" s="148">
        <v>144</v>
      </c>
      <c r="R71"/>
      <c r="S71"/>
      <c r="T71"/>
      <c r="U71"/>
      <c r="V71"/>
      <c r="W71"/>
      <c r="X71"/>
      <c r="Y71"/>
      <c r="Z71"/>
      <c r="AA71"/>
      <c r="AB71"/>
      <c r="AC71"/>
    </row>
    <row r="72" spans="1:29" ht="14.25" x14ac:dyDescent="0.2">
      <c r="A72" s="350"/>
      <c r="B72" s="252" t="s">
        <v>154</v>
      </c>
      <c r="C72" s="251"/>
      <c r="D72" s="248"/>
      <c r="E72" s="248"/>
      <c r="F72" s="248"/>
      <c r="G72" s="352"/>
      <c r="H72" s="349" t="s">
        <v>120</v>
      </c>
      <c r="I72" s="349"/>
      <c r="J72" s="148">
        <v>2</v>
      </c>
      <c r="K72" s="148">
        <v>3</v>
      </c>
      <c r="L72" s="148">
        <v>1</v>
      </c>
      <c r="M72" s="148">
        <v>2</v>
      </c>
      <c r="N72" s="148">
        <v>1</v>
      </c>
      <c r="O72" s="148">
        <v>1</v>
      </c>
      <c r="P72" s="148">
        <v>3</v>
      </c>
      <c r="Q72" s="148">
        <v>0</v>
      </c>
      <c r="R72"/>
      <c r="S72" s="149"/>
    </row>
    <row r="73" spans="1:29" ht="27.75" customHeight="1" x14ac:dyDescent="0.2">
      <c r="A73" s="350"/>
      <c r="B73" s="358" t="s">
        <v>121</v>
      </c>
      <c r="C73" s="358"/>
      <c r="D73" s="248"/>
      <c r="E73" s="248"/>
      <c r="F73" s="248"/>
      <c r="G73" s="352"/>
      <c r="H73" s="362" t="s">
        <v>156</v>
      </c>
      <c r="I73" s="362"/>
      <c r="J73" s="148">
        <v>0</v>
      </c>
      <c r="K73" s="148">
        <v>9</v>
      </c>
      <c r="L73" s="148">
        <v>2</v>
      </c>
      <c r="M73" s="148">
        <v>8</v>
      </c>
      <c r="N73" s="148">
        <v>4</v>
      </c>
      <c r="O73" s="148">
        <v>10</v>
      </c>
      <c r="P73" s="148">
        <v>10</v>
      </c>
      <c r="Q73" s="148">
        <v>0</v>
      </c>
      <c r="R73" s="116"/>
    </row>
    <row r="74" spans="1:29" ht="12.75" customHeight="1" x14ac:dyDescent="0.2">
      <c r="A74" s="350"/>
      <c r="B74" s="348" t="s">
        <v>155</v>
      </c>
      <c r="C74" s="348"/>
      <c r="D74" s="249"/>
      <c r="E74" s="249"/>
      <c r="F74" s="249"/>
      <c r="G74" s="352"/>
      <c r="H74" s="349" t="s">
        <v>122</v>
      </c>
      <c r="I74" s="349"/>
      <c r="J74" s="148">
        <v>2</v>
      </c>
      <c r="K74" s="148">
        <v>1</v>
      </c>
      <c r="L74" s="148">
        <v>1</v>
      </c>
      <c r="M74" s="148">
        <v>0</v>
      </c>
      <c r="N74" s="148">
        <v>1</v>
      </c>
      <c r="O74" s="148">
        <v>1</v>
      </c>
      <c r="P74" s="148">
        <v>3</v>
      </c>
      <c r="Q74" s="148">
        <v>0</v>
      </c>
      <c r="R74" s="116"/>
    </row>
    <row r="75" spans="1:29" x14ac:dyDescent="0.2">
      <c r="H75" s="83"/>
      <c r="I75" s="83"/>
      <c r="J75" s="83"/>
      <c r="K75" s="83"/>
    </row>
  </sheetData>
  <sheetProtection selectLockedCells="1" selectUnlockedCells="1"/>
  <mergeCells count="33">
    <mergeCell ref="B1:Q1"/>
    <mergeCell ref="A2:A3"/>
    <mergeCell ref="B2:B3"/>
    <mergeCell ref="C2:C8"/>
    <mergeCell ref="D2:I2"/>
    <mergeCell ref="J2:Q2"/>
    <mergeCell ref="D3:D8"/>
    <mergeCell ref="E3:E8"/>
    <mergeCell ref="F3:I3"/>
    <mergeCell ref="J3:Q3"/>
    <mergeCell ref="L4:M4"/>
    <mergeCell ref="N4:O4"/>
    <mergeCell ref="P4:Q4"/>
    <mergeCell ref="G5:G8"/>
    <mergeCell ref="H5:H8"/>
    <mergeCell ref="I5:I8"/>
    <mergeCell ref="H72:I72"/>
    <mergeCell ref="B73:C73"/>
    <mergeCell ref="F4:F8"/>
    <mergeCell ref="G4:I4"/>
    <mergeCell ref="J4:K4"/>
    <mergeCell ref="H73:I73"/>
    <mergeCell ref="B71:C71"/>
    <mergeCell ref="B74:C74"/>
    <mergeCell ref="H74:I74"/>
    <mergeCell ref="A68:A74"/>
    <mergeCell ref="B68:C68"/>
    <mergeCell ref="G68:G74"/>
    <mergeCell ref="H68:I68"/>
    <mergeCell ref="H69:I69"/>
    <mergeCell ref="H70:I70"/>
    <mergeCell ref="B70:F70"/>
    <mergeCell ref="H71:I71"/>
  </mergeCells>
  <printOptions horizontalCentered="1"/>
  <pageMargins left="0.25" right="0.25" top="0.75" bottom="0.75" header="0.3" footer="0.3"/>
  <pageSetup paperSize="8" scale="88" firstPageNumber="0" fitToWidth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R61"/>
  <sheetViews>
    <sheetView tabSelected="1" workbookViewId="0">
      <selection activeCell="B12" sqref="B12"/>
    </sheetView>
  </sheetViews>
  <sheetFormatPr defaultColWidth="8.25" defaultRowHeight="12.75" x14ac:dyDescent="0.2"/>
  <cols>
    <col min="1" max="1" width="7.125" style="150" customWidth="1"/>
    <col min="2" max="2" width="72.375" style="150" customWidth="1"/>
    <col min="3" max="3" width="12.5" style="151" customWidth="1"/>
    <col min="4" max="4" width="101" style="150" customWidth="1"/>
    <col min="5" max="5" width="6.75" style="151" customWidth="1"/>
    <col min="6" max="6" width="58.375" style="151" customWidth="1"/>
    <col min="7" max="7" width="14.625" style="151" customWidth="1"/>
    <col min="8" max="8" width="5.5" style="151" customWidth="1"/>
    <col min="9" max="9" width="4.375" style="151" customWidth="1"/>
    <col min="10" max="10" width="6.5" style="151" customWidth="1"/>
    <col min="11" max="11" width="4.5" style="151" customWidth="1"/>
    <col min="12" max="15" width="8.25" style="151"/>
    <col min="16" max="16" width="4.375" style="151" customWidth="1"/>
    <col min="17" max="16384" width="8.25" style="151"/>
  </cols>
  <sheetData>
    <row r="1" spans="1:44" ht="25.5" customHeight="1" x14ac:dyDescent="0.25">
      <c r="A1" s="315"/>
      <c r="B1" s="316" t="s">
        <v>123</v>
      </c>
      <c r="C1" s="152"/>
      <c r="D1" s="153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5.75" customHeight="1" x14ac:dyDescent="0.25">
      <c r="A2" s="317" t="s">
        <v>124</v>
      </c>
      <c r="B2" s="317" t="s">
        <v>125</v>
      </c>
      <c r="C2" s="154"/>
      <c r="D2" s="153" t="s">
        <v>126</v>
      </c>
      <c r="E2"/>
      <c r="F2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 x14ac:dyDescent="0.25">
      <c r="A3" s="317"/>
      <c r="B3" s="318" t="s">
        <v>127</v>
      </c>
      <c r="C3" s="154"/>
      <c r="D3" s="156"/>
      <c r="E3"/>
      <c r="F3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 x14ac:dyDescent="0.25">
      <c r="A4" s="319">
        <v>1</v>
      </c>
      <c r="B4" s="320" t="s">
        <v>218</v>
      </c>
      <c r="C4" s="157"/>
      <c r="D4" s="158" t="s">
        <v>128</v>
      </c>
      <c r="E4"/>
      <c r="F4"/>
      <c r="G4" s="159"/>
      <c r="H4" s="159"/>
      <c r="I4" s="155"/>
      <c r="J4" s="155"/>
      <c r="K4" s="160"/>
      <c r="L4" s="375"/>
      <c r="M4" s="375"/>
      <c r="N4" s="375"/>
      <c r="O4" s="375"/>
      <c r="P4" s="161"/>
      <c r="Q4" s="155"/>
      <c r="R4" s="15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 x14ac:dyDescent="0.25">
      <c r="A5" s="319">
        <v>2</v>
      </c>
      <c r="B5" s="320" t="s">
        <v>219</v>
      </c>
      <c r="C5" s="162"/>
      <c r="D5" s="376" t="s">
        <v>245</v>
      </c>
      <c r="E5"/>
      <c r="F5"/>
      <c r="G5" s="163"/>
      <c r="H5" s="163"/>
      <c r="I5" s="155"/>
      <c r="J5" s="155"/>
      <c r="K5" s="160"/>
      <c r="L5" s="164"/>
      <c r="M5" s="155"/>
      <c r="N5" s="155"/>
      <c r="O5" s="155"/>
      <c r="P5" s="155"/>
      <c r="Q5" s="155"/>
      <c r="R5" s="15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319">
        <v>3</v>
      </c>
      <c r="B6" s="320" t="s">
        <v>220</v>
      </c>
      <c r="C6" s="157"/>
      <c r="D6" s="376"/>
      <c r="E6"/>
      <c r="F6"/>
      <c r="G6" s="155"/>
      <c r="H6" s="155"/>
      <c r="I6" s="155"/>
      <c r="J6" s="155"/>
      <c r="K6" s="165"/>
      <c r="L6" s="375"/>
      <c r="M6" s="375"/>
      <c r="N6" s="375"/>
      <c r="O6" s="375"/>
      <c r="P6" s="155"/>
      <c r="Q6" s="155"/>
      <c r="R6" s="15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 x14ac:dyDescent="0.25">
      <c r="A7" s="319">
        <v>4</v>
      </c>
      <c r="B7" s="320" t="s">
        <v>236</v>
      </c>
      <c r="C7" s="157"/>
      <c r="D7" s="376"/>
      <c r="E7"/>
      <c r="F7"/>
      <c r="G7" s="155"/>
      <c r="H7" s="155"/>
      <c r="I7" s="155"/>
      <c r="J7" s="155"/>
      <c r="K7" s="165"/>
      <c r="L7" s="161"/>
      <c r="M7" s="161"/>
      <c r="N7" s="161"/>
      <c r="O7" s="161"/>
      <c r="P7" s="155"/>
      <c r="Q7" s="155"/>
      <c r="R7" s="15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 x14ac:dyDescent="0.25">
      <c r="A8" s="319">
        <v>5</v>
      </c>
      <c r="B8" s="320" t="s">
        <v>237</v>
      </c>
      <c r="C8" s="157"/>
      <c r="D8" s="376"/>
      <c r="E8"/>
      <c r="F8"/>
      <c r="G8" s="155"/>
      <c r="H8" s="155"/>
      <c r="I8" s="155"/>
      <c r="J8" s="155"/>
      <c r="K8" s="165"/>
      <c r="L8" s="161"/>
      <c r="M8" s="161"/>
      <c r="N8" s="161"/>
      <c r="O8" s="161"/>
      <c r="P8" s="155"/>
      <c r="Q8" s="155"/>
      <c r="R8" s="155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33" customHeight="1" x14ac:dyDescent="0.25">
      <c r="A9" s="319">
        <v>6</v>
      </c>
      <c r="B9" s="321" t="s">
        <v>238</v>
      </c>
      <c r="C9" s="166"/>
      <c r="D9" s="376"/>
      <c r="E9"/>
      <c r="F9"/>
      <c r="G9" s="375"/>
      <c r="H9" s="375"/>
      <c r="I9" s="375"/>
      <c r="J9" s="375"/>
      <c r="K9" s="160"/>
      <c r="L9" s="375"/>
      <c r="M9" s="375"/>
      <c r="N9" s="375"/>
      <c r="O9" s="375"/>
      <c r="P9" s="161"/>
      <c r="Q9" s="155"/>
      <c r="R9" s="15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4.25" customHeight="1" x14ac:dyDescent="0.25">
      <c r="A10" s="319">
        <v>7</v>
      </c>
      <c r="B10" s="314" t="s">
        <v>239</v>
      </c>
      <c r="C10" s="157"/>
      <c r="D10" s="376"/>
      <c r="E10"/>
      <c r="F10"/>
      <c r="G10" s="161"/>
      <c r="H10" s="161"/>
      <c r="I10" s="161"/>
      <c r="J10" s="161"/>
      <c r="K10" s="160"/>
      <c r="L10" s="161"/>
      <c r="M10" s="161"/>
      <c r="N10" s="161"/>
      <c r="O10" s="161"/>
      <c r="P10" s="161"/>
      <c r="Q10" s="155"/>
      <c r="R10" s="155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 x14ac:dyDescent="0.25">
      <c r="A11" s="319"/>
      <c r="B11" s="324" t="s">
        <v>131</v>
      </c>
      <c r="C11" s="154"/>
      <c r="D11" s="158" t="s">
        <v>129</v>
      </c>
      <c r="E11"/>
      <c r="F11"/>
      <c r="G11" s="159"/>
      <c r="H11" s="155"/>
      <c r="I11" s="155"/>
      <c r="J11" s="155"/>
      <c r="K11" s="165"/>
      <c r="L11" s="375"/>
      <c r="M11" s="375"/>
      <c r="N11" s="375"/>
      <c r="O11" s="375"/>
      <c r="P11" s="161"/>
      <c r="Q11" s="155"/>
      <c r="R11" s="15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37.5" customHeight="1" x14ac:dyDescent="0.25">
      <c r="A12" s="319">
        <v>1</v>
      </c>
      <c r="B12" s="322" t="s">
        <v>221</v>
      </c>
      <c r="C12" s="154"/>
      <c r="D12" s="376" t="s">
        <v>246</v>
      </c>
      <c r="E12"/>
      <c r="F12"/>
      <c r="G12" s="159"/>
      <c r="H12" s="155"/>
      <c r="I12" s="155"/>
      <c r="J12" s="155"/>
      <c r="K12" s="165"/>
      <c r="L12" s="161"/>
      <c r="M12" s="161"/>
      <c r="N12" s="161"/>
      <c r="O12" s="161"/>
      <c r="P12" s="161"/>
      <c r="Q12" s="155"/>
      <c r="R12" s="155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 x14ac:dyDescent="0.25">
      <c r="A13" s="319">
        <v>2</v>
      </c>
      <c r="B13" s="320" t="s">
        <v>222</v>
      </c>
      <c r="C13" s="154"/>
      <c r="D13" s="376"/>
      <c r="E13"/>
      <c r="F13"/>
      <c r="G13" s="164"/>
      <c r="H13" s="164"/>
      <c r="I13" s="164"/>
      <c r="J13" s="155"/>
      <c r="K13" s="167"/>
      <c r="L13" s="375"/>
      <c r="M13" s="375"/>
      <c r="N13" s="375"/>
      <c r="O13" s="375"/>
      <c r="P13" s="155"/>
      <c r="Q13" s="155"/>
      <c r="R13" s="155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 x14ac:dyDescent="0.25">
      <c r="A14" s="319">
        <v>3</v>
      </c>
      <c r="B14" s="314" t="s">
        <v>223</v>
      </c>
      <c r="C14" s="154"/>
      <c r="D14" s="376"/>
      <c r="E14"/>
      <c r="F14"/>
      <c r="G14" s="159"/>
      <c r="H14" s="159"/>
      <c r="I14" s="159"/>
      <c r="J14" s="155"/>
      <c r="K14" s="168"/>
      <c r="L14" s="375"/>
      <c r="M14" s="375"/>
      <c r="N14" s="375"/>
      <c r="O14" s="375"/>
      <c r="P14" s="161"/>
      <c r="Q14" s="155"/>
      <c r="R14" s="15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 x14ac:dyDescent="0.25">
      <c r="A15" s="319"/>
      <c r="B15" s="324" t="s">
        <v>224</v>
      </c>
      <c r="C15" s="169"/>
      <c r="D15" s="376"/>
      <c r="E15"/>
      <c r="F15"/>
      <c r="G15" s="375"/>
      <c r="H15" s="375"/>
      <c r="I15" s="375"/>
      <c r="J15" s="375"/>
      <c r="K15" s="168"/>
      <c r="L15" s="375"/>
      <c r="M15" s="375"/>
      <c r="N15" s="375"/>
      <c r="O15" s="375"/>
      <c r="P15" s="155"/>
      <c r="Q15" s="155"/>
      <c r="R15" s="15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 x14ac:dyDescent="0.25">
      <c r="A16" s="319">
        <v>1</v>
      </c>
      <c r="B16" s="320" t="s">
        <v>226</v>
      </c>
      <c r="C16" s="155"/>
      <c r="D16" s="376"/>
      <c r="E16"/>
      <c r="F16" s="170"/>
      <c r="G16" s="375"/>
      <c r="H16" s="375"/>
      <c r="I16" s="375"/>
      <c r="J16" s="375"/>
      <c r="K16" s="165"/>
      <c r="L16" s="375"/>
      <c r="M16" s="375"/>
      <c r="N16" s="375"/>
      <c r="O16" s="154"/>
      <c r="P16" s="171"/>
      <c r="Q16" s="155"/>
      <c r="R16" s="15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5.75" customHeight="1" x14ac:dyDescent="0.25">
      <c r="A17" s="319">
        <v>2</v>
      </c>
      <c r="B17" s="314" t="s">
        <v>227</v>
      </c>
      <c r="C17" s="155"/>
      <c r="D17" s="376"/>
      <c r="E17"/>
      <c r="F17"/>
      <c r="G17" s="161"/>
      <c r="H17" s="161"/>
      <c r="I17" s="161"/>
      <c r="J17" s="161"/>
      <c r="K17" s="165"/>
      <c r="L17" s="161"/>
      <c r="M17" s="161"/>
      <c r="N17" s="161"/>
      <c r="O17" s="154"/>
      <c r="P17" s="171"/>
      <c r="Q17" s="155"/>
      <c r="R17" s="155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7.25" customHeight="1" x14ac:dyDescent="0.25">
      <c r="A18" s="319">
        <v>3</v>
      </c>
      <c r="B18" s="320" t="s">
        <v>225</v>
      </c>
      <c r="C18" s="155"/>
      <c r="D18" s="376"/>
      <c r="E18"/>
      <c r="F18"/>
      <c r="G18" s="161"/>
      <c r="H18" s="161"/>
      <c r="I18" s="161"/>
      <c r="J18" s="161"/>
      <c r="K18" s="165"/>
      <c r="L18" s="161"/>
      <c r="M18" s="161"/>
      <c r="N18" s="161"/>
      <c r="O18" s="154"/>
      <c r="P18" s="171"/>
      <c r="Q18" s="155"/>
      <c r="R18" s="155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5" customHeight="1" x14ac:dyDescent="0.25">
      <c r="A19" s="319"/>
      <c r="B19" s="323" t="s">
        <v>228</v>
      </c>
      <c r="C19" s="155"/>
      <c r="D19" s="158" t="s">
        <v>130</v>
      </c>
      <c r="E19"/>
      <c r="F19"/>
      <c r="G19" s="159"/>
      <c r="H19" s="159"/>
      <c r="I19" s="159"/>
      <c r="J19" s="159"/>
      <c r="K19" s="172"/>
      <c r="L19" s="375"/>
      <c r="M19" s="375"/>
      <c r="N19" s="375"/>
      <c r="O19" s="154"/>
      <c r="P19" s="171"/>
      <c r="Q19" s="155"/>
      <c r="R19" s="155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9.5" customHeight="1" x14ac:dyDescent="0.25">
      <c r="A20" s="319">
        <v>1</v>
      </c>
      <c r="B20" s="314" t="s">
        <v>231</v>
      </c>
      <c r="C20" s="154"/>
      <c r="D20" s="376" t="s">
        <v>247</v>
      </c>
      <c r="E20"/>
      <c r="F20"/>
      <c r="G20" s="164"/>
      <c r="H20" s="164"/>
      <c r="I20" s="164"/>
      <c r="J20" s="164"/>
      <c r="K20" s="173"/>
      <c r="L20" s="174"/>
      <c r="M20" s="155"/>
      <c r="N20" s="155"/>
      <c r="O20" s="155"/>
      <c r="P20" s="171"/>
      <c r="Q20" s="155"/>
      <c r="R20" s="155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6.5" customHeight="1" x14ac:dyDescent="0.25">
      <c r="A21" s="319">
        <v>2</v>
      </c>
      <c r="B21" s="314" t="s">
        <v>232</v>
      </c>
      <c r="C21" s="154"/>
      <c r="D21" s="376"/>
      <c r="E21"/>
      <c r="F21" s="170"/>
      <c r="G21" s="164"/>
      <c r="H21" s="164"/>
      <c r="I21" s="155"/>
      <c r="J21" s="161"/>
      <c r="K21" s="175"/>
      <c r="L21" s="155"/>
      <c r="M21" s="155"/>
      <c r="N21" s="155"/>
      <c r="O21" s="155"/>
      <c r="P21" s="171"/>
      <c r="Q21" s="155"/>
      <c r="R21" s="155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7.25" customHeight="1" x14ac:dyDescent="0.25">
      <c r="A22" s="319">
        <v>3</v>
      </c>
      <c r="B22" s="314" t="s">
        <v>229</v>
      </c>
      <c r="C22" s="176"/>
      <c r="D22" s="376"/>
      <c r="E22"/>
      <c r="F22"/>
      <c r="G22" s="155"/>
      <c r="H22" s="155"/>
      <c r="I22" s="155"/>
      <c r="J22" s="155"/>
      <c r="K22" s="155"/>
      <c r="L22" s="163"/>
      <c r="M22" s="163"/>
      <c r="N22" s="163"/>
      <c r="O22" s="155"/>
      <c r="P22" s="155"/>
      <c r="Q22" s="155"/>
      <c r="R22" s="155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 x14ac:dyDescent="0.25">
      <c r="A23" s="319"/>
      <c r="B23" s="324" t="s">
        <v>230</v>
      </c>
      <c r="C23" s="155"/>
      <c r="D23" s="376"/>
      <c r="E23"/>
      <c r="F23" s="170"/>
      <c r="G23" s="155"/>
      <c r="H23" s="155"/>
      <c r="I23" s="155"/>
      <c r="J23" s="155"/>
      <c r="K23" s="155"/>
      <c r="L23" s="155"/>
      <c r="M23" s="155"/>
      <c r="N23" s="155"/>
      <c r="O23" s="163"/>
      <c r="P23" s="155"/>
      <c r="Q23" s="155"/>
      <c r="R23" s="155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8" customHeight="1" x14ac:dyDescent="0.25">
      <c r="A24" s="319">
        <v>1</v>
      </c>
      <c r="B24" s="313" t="s">
        <v>235</v>
      </c>
      <c r="C24" s="177"/>
      <c r="D24" s="376"/>
      <c r="E24"/>
      <c r="F24"/>
      <c r="G24" s="155"/>
      <c r="H24" s="155"/>
      <c r="I24" s="155"/>
      <c r="J24" s="155"/>
      <c r="K24" s="155"/>
      <c r="L24" s="155"/>
      <c r="M24" s="155"/>
      <c r="N24" s="155"/>
      <c r="O24" s="163"/>
      <c r="P24" s="155"/>
      <c r="Q24" s="155"/>
      <c r="R24" s="155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.75" customHeight="1" x14ac:dyDescent="0.25">
      <c r="A25" s="319">
        <v>2</v>
      </c>
      <c r="B25" s="313" t="s">
        <v>233</v>
      </c>
      <c r="C25" s="178"/>
      <c r="D25" s="376"/>
      <c r="E25"/>
      <c r="F25"/>
      <c r="G25" s="155"/>
      <c r="H25" s="155"/>
      <c r="I25" s="155"/>
      <c r="J25" s="155"/>
      <c r="K25" s="375"/>
      <c r="L25" s="375"/>
      <c r="M25" s="375"/>
      <c r="N25" s="375"/>
      <c r="O25" s="155"/>
      <c r="P25" s="155"/>
      <c r="Q25" s="155"/>
      <c r="R25" s="15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x14ac:dyDescent="0.25">
      <c r="A26" s="319">
        <v>3</v>
      </c>
      <c r="B26" s="314" t="s">
        <v>234</v>
      </c>
      <c r="C26" s="155"/>
      <c r="D26" s="376"/>
      <c r="E26"/>
      <c r="F26"/>
      <c r="G26" s="155"/>
      <c r="H26" s="155"/>
      <c r="I26" s="155"/>
      <c r="J26" s="155"/>
      <c r="K26" s="155"/>
      <c r="L26" s="155"/>
      <c r="M26" s="155"/>
      <c r="N26" s="155"/>
      <c r="O26" s="164"/>
      <c r="P26" s="155"/>
      <c r="Q26" s="155"/>
      <c r="R26" s="155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21.75" hidden="1" customHeight="1" x14ac:dyDescent="0.25">
      <c r="A27" s="180"/>
      <c r="B27" s="309"/>
      <c r="C27" s="307"/>
      <c r="D27" s="376"/>
      <c r="E27"/>
      <c r="F27"/>
      <c r="G27" s="155"/>
      <c r="H27" s="155"/>
      <c r="I27" s="155"/>
      <c r="J27" s="155"/>
      <c r="K27" s="155"/>
      <c r="L27" s="155"/>
      <c r="M27" s="155"/>
      <c r="N27" s="155"/>
      <c r="O27" s="164"/>
      <c r="P27" s="155"/>
      <c r="Q27" s="155"/>
      <c r="R27" s="1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24" hidden="1" customHeight="1" x14ac:dyDescent="0.25">
      <c r="A28" s="180"/>
      <c r="B28" s="308"/>
      <c r="C28" s="307"/>
      <c r="D28" s="376"/>
      <c r="E28"/>
      <c r="F28"/>
      <c r="G28" s="155"/>
      <c r="H28" s="155"/>
      <c r="I28" s="155"/>
      <c r="J28" s="155"/>
      <c r="K28" s="155"/>
      <c r="L28" s="155"/>
      <c r="M28" s="155"/>
      <c r="N28" s="155"/>
      <c r="O28" s="164"/>
      <c r="P28" s="155"/>
      <c r="Q28" s="155"/>
      <c r="R28" s="155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hidden="1" customHeight="1" x14ac:dyDescent="0.25">
      <c r="A29" s="180"/>
      <c r="B29" s="306"/>
      <c r="C29" s="307"/>
      <c r="D29" s="376"/>
      <c r="E29"/>
      <c r="F29"/>
      <c r="G29" s="155"/>
      <c r="H29" s="155"/>
      <c r="I29" s="155"/>
      <c r="J29" s="155"/>
      <c r="K29" s="155"/>
      <c r="L29" s="155"/>
      <c r="M29" s="155"/>
      <c r="N29" s="155"/>
      <c r="O29" s="164"/>
      <c r="P29" s="155"/>
      <c r="Q29" s="155"/>
      <c r="R29" s="155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5.75" hidden="1" customHeight="1" x14ac:dyDescent="0.25">
      <c r="A30" s="180"/>
      <c r="B30" s="310"/>
      <c r="C30" s="307"/>
      <c r="D30" s="376"/>
      <c r="E30"/>
      <c r="F30"/>
      <c r="G30" s="155"/>
      <c r="H30" s="155"/>
      <c r="I30" s="155"/>
      <c r="J30" s="155"/>
      <c r="K30" s="155"/>
      <c r="L30" s="155"/>
      <c r="M30" s="155"/>
      <c r="N30" s="155"/>
      <c r="O30" s="164"/>
      <c r="P30" s="155"/>
      <c r="Q30" s="155"/>
      <c r="R30" s="155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38.25" hidden="1" customHeight="1" x14ac:dyDescent="0.25">
      <c r="A31" s="180"/>
      <c r="B31" s="181"/>
      <c r="C31" s="307"/>
      <c r="D31" s="376"/>
      <c r="E31"/>
      <c r="F31"/>
      <c r="G31" s="155"/>
      <c r="H31" s="155"/>
      <c r="I31" s="155"/>
      <c r="J31" s="155"/>
      <c r="K31" s="155"/>
      <c r="L31" s="155"/>
      <c r="M31" s="155"/>
      <c r="N31" s="155"/>
      <c r="O31" s="164"/>
      <c r="P31" s="155"/>
      <c r="Q31" s="155"/>
      <c r="R31" s="155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51" hidden="1" customHeight="1" x14ac:dyDescent="0.25">
      <c r="A32" s="180"/>
      <c r="B32" s="181"/>
      <c r="C32" s="307"/>
      <c r="D32" s="376"/>
      <c r="E32"/>
      <c r="F32"/>
      <c r="G32" s="155"/>
      <c r="H32" s="155"/>
      <c r="I32" s="155"/>
      <c r="J32" s="155"/>
      <c r="K32" s="155"/>
      <c r="L32" s="155"/>
      <c r="M32" s="155"/>
      <c r="N32" s="155"/>
      <c r="O32" s="164"/>
      <c r="P32" s="155"/>
      <c r="Q32" s="155"/>
      <c r="R32" s="155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54" hidden="1" customHeight="1" x14ac:dyDescent="0.25">
      <c r="A33" s="180"/>
      <c r="B33" s="181"/>
      <c r="C33" s="307"/>
      <c r="D33" s="376"/>
      <c r="E33"/>
      <c r="F33"/>
      <c r="G33" s="155"/>
      <c r="H33" s="155"/>
      <c r="I33" s="155"/>
      <c r="J33" s="155"/>
      <c r="K33" s="155"/>
      <c r="L33" s="155"/>
      <c r="M33" s="155"/>
      <c r="N33" s="155"/>
      <c r="O33" s="164"/>
      <c r="P33" s="155"/>
      <c r="Q33" s="155"/>
      <c r="R33" s="155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5.75" customHeight="1" x14ac:dyDescent="0.25">
      <c r="A34" s="180"/>
      <c r="B34" s="181"/>
      <c r="C34" s="307"/>
      <c r="D34" s="158" t="s">
        <v>132</v>
      </c>
      <c r="E34"/>
      <c r="F34"/>
      <c r="G34" s="155"/>
      <c r="H34" s="155"/>
      <c r="I34" s="155"/>
      <c r="J34" s="155"/>
      <c r="K34" s="155"/>
      <c r="L34" s="155"/>
      <c r="M34" s="155"/>
      <c r="N34" s="155"/>
      <c r="O34" s="164"/>
      <c r="P34" s="155"/>
      <c r="Q34" s="155"/>
      <c r="R34" s="155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21" customHeight="1" x14ac:dyDescent="0.25">
      <c r="A35" s="180"/>
      <c r="B35" s="181"/>
      <c r="C35" s="307"/>
      <c r="D35" s="377" t="s">
        <v>248</v>
      </c>
      <c r="E35"/>
      <c r="F35"/>
      <c r="G35" s="155"/>
      <c r="H35" s="155"/>
      <c r="I35" s="155"/>
      <c r="J35" s="155"/>
      <c r="K35" s="155"/>
      <c r="L35" s="155"/>
      <c r="M35" s="155"/>
      <c r="N35" s="155"/>
      <c r="O35" s="164"/>
      <c r="P35" s="155"/>
      <c r="Q35" s="155"/>
      <c r="R35" s="15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9.5" customHeight="1" x14ac:dyDescent="0.25">
      <c r="A36" s="180"/>
      <c r="B36" s="311"/>
      <c r="C36" s="307"/>
      <c r="D36" s="377"/>
      <c r="E36"/>
      <c r="F36"/>
      <c r="G36" s="155"/>
      <c r="H36" s="155"/>
      <c r="I36" s="155"/>
      <c r="J36" s="155"/>
      <c r="K36" s="155"/>
      <c r="L36" s="155"/>
      <c r="M36" s="155"/>
      <c r="N36" s="155"/>
      <c r="O36" s="164"/>
      <c r="P36" s="155"/>
      <c r="Q36" s="155"/>
      <c r="R36" s="15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42.75" customHeight="1" x14ac:dyDescent="0.25">
      <c r="A37" s="180"/>
      <c r="B37" s="312"/>
      <c r="C37" s="307"/>
      <c r="D37" s="377"/>
      <c r="E37"/>
      <c r="F37"/>
      <c r="G37" s="155"/>
      <c r="H37" s="155"/>
      <c r="I37" s="155"/>
      <c r="J37" s="155"/>
      <c r="K37" s="155"/>
      <c r="L37" s="155"/>
      <c r="M37" s="155"/>
      <c r="N37" s="155"/>
      <c r="O37" s="164"/>
      <c r="P37" s="155"/>
      <c r="Q37" s="155"/>
      <c r="R37" s="15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5.75" x14ac:dyDescent="0.25">
      <c r="A38" s="183"/>
      <c r="B38" s="184" t="s">
        <v>133</v>
      </c>
      <c r="C38" s="155"/>
      <c r="D38" s="179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7.649999999999999" customHeight="1" x14ac:dyDescent="0.25">
      <c r="A39" s="183"/>
      <c r="B39" s="378" t="s">
        <v>249</v>
      </c>
      <c r="C39" s="378"/>
      <c r="D39" s="378" t="s">
        <v>134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63" customHeight="1" x14ac:dyDescent="0.25">
      <c r="A40" s="185"/>
      <c r="B40" s="378"/>
      <c r="C40" s="378"/>
      <c r="D40" s="378" t="s">
        <v>135</v>
      </c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5.75" x14ac:dyDescent="0.25">
      <c r="A41" s="183"/>
      <c r="B41" s="184" t="s">
        <v>136</v>
      </c>
      <c r="C41"/>
      <c r="D41" s="18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5.75" x14ac:dyDescent="0.25">
      <c r="A42" s="183"/>
      <c r="B42" s="184" t="s">
        <v>137</v>
      </c>
      <c r="C42"/>
      <c r="D42" s="18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5.75" customHeight="1" x14ac:dyDescent="0.25">
      <c r="A43" s="183"/>
      <c r="B43" s="379" t="s">
        <v>148</v>
      </c>
      <c r="C43" s="379"/>
      <c r="D43" s="379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5.75" x14ac:dyDescent="0.25">
      <c r="A44" s="183"/>
      <c r="B44" s="379"/>
      <c r="C44" s="379"/>
      <c r="D44" s="379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5.75" x14ac:dyDescent="0.25">
      <c r="A45" s="183"/>
      <c r="B45" s="379"/>
      <c r="C45" s="379"/>
      <c r="D45" s="379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5.75" x14ac:dyDescent="0.25">
      <c r="A46" s="185"/>
      <c r="B46" s="184" t="s">
        <v>138</v>
      </c>
      <c r="C46" s="187"/>
      <c r="D46" s="188"/>
      <c r="E46"/>
      <c r="F46"/>
      <c r="G46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88.5" customHeight="1" x14ac:dyDescent="0.25">
      <c r="A47" s="186"/>
      <c r="B47" s="374" t="s">
        <v>250</v>
      </c>
      <c r="C47" s="374"/>
      <c r="D47" s="37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5.75" x14ac:dyDescent="0.25">
      <c r="A48" s="190"/>
      <c r="B48" s="191" t="s">
        <v>139</v>
      </c>
      <c r="C48" s="192"/>
      <c r="D48" s="193"/>
      <c r="E48" s="194"/>
      <c r="F48" s="194"/>
      <c r="G48"/>
      <c r="H48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</row>
    <row r="49" spans="1:44" ht="15.75" x14ac:dyDescent="0.25">
      <c r="A49" s="195"/>
      <c r="B49" s="196"/>
      <c r="C49" s="197"/>
      <c r="D49" s="198"/>
      <c r="E49" s="199"/>
      <c r="F49" s="199"/>
      <c r="G49" s="200"/>
      <c r="H4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</row>
    <row r="50" spans="1:44" ht="15.75" customHeight="1" x14ac:dyDescent="0.25">
      <c r="A50" s="201"/>
      <c r="B50" s="185"/>
      <c r="C50"/>
      <c r="D50" s="185"/>
      <c r="E50" s="202"/>
      <c r="F50" s="202"/>
      <c r="G50"/>
      <c r="H50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</row>
    <row r="51" spans="1:44" ht="15.75" customHeight="1" x14ac:dyDescent="0.25">
      <c r="A51" s="201"/>
      <c r="B51" s="191" t="s">
        <v>146</v>
      </c>
      <c r="C51" s="203"/>
      <c r="D51" s="198" t="s">
        <v>147</v>
      </c>
      <c r="E51" s="202"/>
      <c r="F51" s="202"/>
      <c r="G51"/>
      <c r="H51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</row>
    <row r="52" spans="1:44" ht="15.75" customHeight="1" x14ac:dyDescent="0.25">
      <c r="A52" s="201"/>
      <c r="B52" s="204"/>
      <c r="C52" s="204"/>
      <c r="D52" s="204"/>
      <c r="E52" s="202"/>
      <c r="F52" s="202"/>
      <c r="G52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</row>
    <row r="53" spans="1:44" ht="15.75" customHeight="1" x14ac:dyDescent="0.25">
      <c r="A53" s="201"/>
      <c r="B53" s="191"/>
      <c r="C53" s="197"/>
      <c r="D53" s="198"/>
      <c r="E53" s="202"/>
      <c r="F53" s="202"/>
      <c r="G53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</row>
    <row r="54" spans="1:44" ht="15.75" customHeight="1" x14ac:dyDescent="0.25">
      <c r="A54" s="190"/>
      <c r="B54" s="205"/>
      <c r="C54" s="192"/>
      <c r="D54" s="193"/>
      <c r="E54" s="194"/>
      <c r="F54" s="194"/>
      <c r="G54"/>
      <c r="H54" s="189"/>
      <c r="I54" s="182"/>
      <c r="J54" s="182"/>
      <c r="K54" s="182"/>
      <c r="L54"/>
      <c r="M54" s="206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5" customHeight="1" x14ac:dyDescent="0.25">
      <c r="A55" s="195"/>
      <c r="B55" s="196"/>
      <c r="C55" s="197"/>
      <c r="D55" s="198"/>
      <c r="E55" s="199"/>
      <c r="F55" s="199"/>
      <c r="G55" s="207"/>
      <c r="H55" s="189"/>
      <c r="I55" s="182"/>
      <c r="J55" s="182"/>
      <c r="K55" s="182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5" customHeight="1" x14ac:dyDescent="0.25">
      <c r="A56" s="201"/>
      <c r="B56" s="185"/>
      <c r="C56"/>
      <c r="D56" s="185"/>
      <c r="E56" s="202"/>
      <c r="F56" s="202"/>
      <c r="G56" s="189"/>
      <c r="H56" s="189"/>
      <c r="I56" s="182"/>
      <c r="J56" s="182"/>
      <c r="K56" s="182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5.75" customHeight="1" x14ac:dyDescent="0.25">
      <c r="A57" s="201"/>
      <c r="B57" s="205"/>
      <c r="C57" s="197"/>
      <c r="D57" s="198"/>
      <c r="E57" s="202"/>
      <c r="F57" s="202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</row>
    <row r="58" spans="1:44" ht="15.75" customHeight="1" x14ac:dyDescent="0.25">
      <c r="A58" s="201"/>
      <c r="B58" s="204"/>
      <c r="C58" s="204"/>
      <c r="D58" s="204"/>
      <c r="E58" s="202"/>
      <c r="F58" s="202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</row>
    <row r="59" spans="1:44" ht="12.75" customHeight="1" x14ac:dyDescent="0.25">
      <c r="A59" s="201"/>
      <c r="B59" s="205"/>
      <c r="C59" s="197"/>
      <c r="D59" s="198"/>
      <c r="E59" s="202"/>
      <c r="F59" s="202"/>
      <c r="G59" s="189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</row>
    <row r="60" spans="1:44" ht="15.75" x14ac:dyDescent="0.25">
      <c r="A60" s="190"/>
      <c r="B60" s="205"/>
      <c r="C60" s="192"/>
      <c r="D60" s="193"/>
      <c r="E60" s="194"/>
      <c r="F60" s="194"/>
      <c r="G60" s="189"/>
      <c r="H60"/>
      <c r="I60"/>
      <c r="J60"/>
      <c r="K60"/>
      <c r="L60"/>
      <c r="Q60"/>
      <c r="R60"/>
    </row>
    <row r="61" spans="1:44" ht="12.75" customHeight="1" x14ac:dyDescent="0.25">
      <c r="A61" s="195"/>
      <c r="B61" s="196"/>
      <c r="C61" s="197"/>
      <c r="D61" s="198"/>
      <c r="E61" s="199"/>
      <c r="F61" s="199"/>
      <c r="G61"/>
      <c r="H61" s="208"/>
      <c r="I61" s="209"/>
      <c r="J61"/>
      <c r="K61"/>
      <c r="L61"/>
      <c r="Q61" s="210"/>
      <c r="R61" s="210"/>
    </row>
  </sheetData>
  <sheetProtection selectLockedCells="1" selectUnlockedCells="1"/>
  <mergeCells count="21">
    <mergeCell ref="E1:R1"/>
    <mergeCell ref="L4:O4"/>
    <mergeCell ref="L6:O6"/>
    <mergeCell ref="G9:J9"/>
    <mergeCell ref="L9:O9"/>
    <mergeCell ref="L13:O13"/>
    <mergeCell ref="L14:O14"/>
    <mergeCell ref="G15:J15"/>
    <mergeCell ref="L15:O15"/>
    <mergeCell ref="G16:J16"/>
    <mergeCell ref="L16:N16"/>
    <mergeCell ref="D5:D10"/>
    <mergeCell ref="D12:D18"/>
    <mergeCell ref="L11:O11"/>
    <mergeCell ref="B47:D47"/>
    <mergeCell ref="L19:N19"/>
    <mergeCell ref="D20:D33"/>
    <mergeCell ref="K25:N25"/>
    <mergeCell ref="D35:D37"/>
    <mergeCell ref="B39:D40"/>
    <mergeCell ref="B43:D45"/>
  </mergeCells>
  <printOptions horizontalCentered="1"/>
  <pageMargins left="1.0597222222222222" right="0.19652777777777777" top="0.83611111111111114" bottom="0.53194444444444444" header="0.51180555555555551" footer="0.51180555555555551"/>
  <pageSetup paperSize="9" firstPageNumber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Титул</vt:lpstr>
      <vt:lpstr>54.02.02</vt:lpstr>
      <vt:lpstr>Практики</vt:lpstr>
      <vt:lpstr>'54.02.02'!_xlnm.Print_Area</vt:lpstr>
      <vt:lpstr>Практики!_xlnm.Print_Area</vt:lpstr>
      <vt:lpstr>Титул!_xlnm.Print_Area</vt:lpstr>
      <vt:lpstr>'54.02.02'!_xlnm.Print_Area_0</vt:lpstr>
      <vt:lpstr>Практики!_xlnm.Print_Area_0</vt:lpstr>
      <vt:lpstr>Титул!_xlnm.Print_Area_0</vt:lpstr>
      <vt:lpstr>'54.02.02'!_xlnm.Print_Area_0_0</vt:lpstr>
      <vt:lpstr>Практики!_xlnm.Print_Area_0_0</vt:lpstr>
      <vt:lpstr>Титул!_xlnm.Print_Area_0_0</vt:lpstr>
      <vt:lpstr>'54.02.02'!Excel_BuiltIn_Print_Area_2_1</vt:lpstr>
      <vt:lpstr>'54.02.02'!Область_печати</vt:lpstr>
      <vt:lpstr>Практики!Область_печати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2020-08-15T05:02:45Z</cp:lastPrinted>
  <dcterms:created xsi:type="dcterms:W3CDTF">2019-07-12T11:27:12Z</dcterms:created>
  <dcterms:modified xsi:type="dcterms:W3CDTF">2020-10-12T19:09:35Z</dcterms:modified>
</cp:coreProperties>
</file>