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rasm\Downloads\"/>
    </mc:Choice>
  </mc:AlternateContent>
  <xr:revisionPtr revIDLastSave="0" documentId="8_{7E6B286A-A7A2-4FA9-9CE3-8FF31D9C2C2D}" xr6:coauthVersionLast="47" xr6:coauthVersionMax="47" xr10:uidLastSave="{00000000-0000-0000-0000-000000000000}"/>
  <bookViews>
    <workbookView xWindow="4245" yWindow="4245" windowWidth="28800" windowHeight="15435" tabRatio="454" activeTab="2"/>
  </bookViews>
  <sheets>
    <sheet name="Титул" sheetId="1" r:id="rId1"/>
    <sheet name="38.02.04" sheetId="2" r:id="rId2"/>
    <sheet name="Пояснительная записка" sheetId="3" r:id="rId3"/>
  </sheets>
  <definedNames>
    <definedName name="__xlnm.Print_Area" localSheetId="1">'38.02.04'!$A$1:$O$87</definedName>
    <definedName name="__xlnm.Print_Area" localSheetId="2">'Пояснительная записка'!$A$1:$D$78</definedName>
    <definedName name="__xlnm.Print_Area" localSheetId="0">Титул!$A$10:$BK$33</definedName>
    <definedName name="Excel_BuiltIn_Print_Area_2_1">'38.02.04'!$A$1:$O$87</definedName>
    <definedName name="Excel_BuiltIn_Print_Area_3_1">'Пояснительная записка'!$A$1:$R$86</definedName>
    <definedName name="_xlnm.Print_Area" localSheetId="1">'38.02.04'!$A$1:$O$87</definedName>
    <definedName name="_xlnm.Print_Area" localSheetId="2">'Пояснительная записка'!$A$1:$D$82</definedName>
    <definedName name="_xlnm.Print_Area" localSheetId="0">Титул!$A$10:$BK$33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 s="1"/>
  <c r="F14" i="2"/>
  <c r="D14" i="2" s="1"/>
  <c r="G14" i="2"/>
  <c r="F15" i="2"/>
  <c r="F16" i="2"/>
  <c r="F17" i="2"/>
  <c r="G17" i="2" s="1"/>
  <c r="F18" i="2"/>
  <c r="G18" i="2"/>
  <c r="D18" i="2"/>
  <c r="F19" i="2"/>
  <c r="G19" i="2" s="1"/>
  <c r="F20" i="2"/>
  <c r="F21" i="2"/>
  <c r="F22" i="2"/>
  <c r="G22" i="2"/>
  <c r="F12" i="2"/>
  <c r="F11" i="2" s="1"/>
  <c r="H11" i="2"/>
  <c r="G16" i="2"/>
  <c r="D16" i="2" s="1"/>
  <c r="E21" i="2"/>
  <c r="E11" i="2" s="1"/>
  <c r="I21" i="2"/>
  <c r="I11" i="2"/>
  <c r="I10" i="2" s="1"/>
  <c r="F24" i="2"/>
  <c r="G24" i="2"/>
  <c r="F25" i="2"/>
  <c r="G25" i="2" s="1"/>
  <c r="G23" i="2" s="1"/>
  <c r="E26" i="2"/>
  <c r="E23" i="2" s="1"/>
  <c r="H26" i="2"/>
  <c r="H23" i="2" s="1"/>
  <c r="H10" i="2" s="1"/>
  <c r="F27" i="2"/>
  <c r="D27" i="2" s="1"/>
  <c r="F26" i="2"/>
  <c r="M75" i="2"/>
  <c r="E33" i="2"/>
  <c r="E28" i="2"/>
  <c r="F54" i="2"/>
  <c r="G54" i="2"/>
  <c r="BK24" i="1"/>
  <c r="BK25" i="1"/>
  <c r="BK23" i="1"/>
  <c r="BK26" i="1" s="1"/>
  <c r="BE26" i="1"/>
  <c r="BF26" i="1"/>
  <c r="BG26" i="1"/>
  <c r="BH26" i="1"/>
  <c r="BI26" i="1"/>
  <c r="BJ26" i="1"/>
  <c r="BD26" i="1"/>
  <c r="D57" i="2"/>
  <c r="D58" i="2"/>
  <c r="N74" i="2"/>
  <c r="N80" i="2" s="1"/>
  <c r="M74" i="2"/>
  <c r="M80" i="2"/>
  <c r="K74" i="2"/>
  <c r="K80" i="2"/>
  <c r="H33" i="2"/>
  <c r="H28" i="2" s="1"/>
  <c r="F34" i="2"/>
  <c r="D73" i="2"/>
  <c r="F67" i="2"/>
  <c r="D67" i="2" s="1"/>
  <c r="G67" i="2"/>
  <c r="D68" i="2"/>
  <c r="D63" i="2"/>
  <c r="F62" i="2"/>
  <c r="D62" i="2"/>
  <c r="H59" i="2"/>
  <c r="F56" i="2"/>
  <c r="G56" i="2"/>
  <c r="F55" i="2"/>
  <c r="G55" i="2"/>
  <c r="G53" i="2" s="1"/>
  <c r="G52" i="2" s="1"/>
  <c r="F35" i="2"/>
  <c r="D35" i="2" s="1"/>
  <c r="F47" i="2"/>
  <c r="D47" i="2"/>
  <c r="F46" i="2"/>
  <c r="D46" i="2"/>
  <c r="I28" i="2"/>
  <c r="F29" i="2"/>
  <c r="D29" i="2" s="1"/>
  <c r="G29" i="2"/>
  <c r="F30" i="2"/>
  <c r="D30" i="2" s="1"/>
  <c r="F31" i="2"/>
  <c r="G31" i="2" s="1"/>
  <c r="D31" i="2"/>
  <c r="F32" i="2"/>
  <c r="D32" i="2"/>
  <c r="I33" i="2"/>
  <c r="E36" i="2"/>
  <c r="H36" i="2"/>
  <c r="I36" i="2"/>
  <c r="F37" i="2"/>
  <c r="G37" i="2"/>
  <c r="F38" i="2"/>
  <c r="D38" i="2" s="1"/>
  <c r="G38" i="2"/>
  <c r="G36" i="2" s="1"/>
  <c r="F41" i="2"/>
  <c r="G41" i="2"/>
  <c r="F42" i="2"/>
  <c r="G42" i="2"/>
  <c r="D42" i="2"/>
  <c r="F43" i="2"/>
  <c r="G43" i="2" s="1"/>
  <c r="D43" i="2"/>
  <c r="F44" i="2"/>
  <c r="G44" i="2" s="1"/>
  <c r="F45" i="2"/>
  <c r="D45" i="2"/>
  <c r="F48" i="2"/>
  <c r="F49" i="2"/>
  <c r="D49" i="2" s="1"/>
  <c r="G49" i="2"/>
  <c r="E50" i="2"/>
  <c r="E40" i="2"/>
  <c r="H50" i="2"/>
  <c r="H40" i="2"/>
  <c r="H39" i="2"/>
  <c r="I40" i="2"/>
  <c r="I39" i="2"/>
  <c r="F51" i="2"/>
  <c r="F50" i="2" s="1"/>
  <c r="E53" i="2"/>
  <c r="H53" i="2"/>
  <c r="I53" i="2"/>
  <c r="I52" i="2" s="1"/>
  <c r="E59" i="2"/>
  <c r="I59" i="2"/>
  <c r="F60" i="2"/>
  <c r="F61" i="2"/>
  <c r="F59" i="2" s="1"/>
  <c r="F52" i="2" s="1"/>
  <c r="D61" i="2"/>
  <c r="E65" i="2"/>
  <c r="E52" i="2"/>
  <c r="E39" i="2" s="1"/>
  <c r="H65" i="2"/>
  <c r="I65" i="2"/>
  <c r="F66" i="2"/>
  <c r="F65" i="2" s="1"/>
  <c r="G66" i="2"/>
  <c r="G65" i="2"/>
  <c r="D66" i="2"/>
  <c r="D65" i="2" s="1"/>
  <c r="E70" i="2"/>
  <c r="H70" i="2"/>
  <c r="H52" i="2" s="1"/>
  <c r="H74" i="2" s="1"/>
  <c r="I70" i="2"/>
  <c r="F71" i="2"/>
  <c r="G71" i="2"/>
  <c r="G70" i="2"/>
  <c r="O74" i="2"/>
  <c r="K75" i="2"/>
  <c r="N75" i="2"/>
  <c r="O75" i="2"/>
  <c r="D69" i="2"/>
  <c r="D64" i="2"/>
  <c r="D72" i="2"/>
  <c r="F53" i="2"/>
  <c r="D54" i="2"/>
  <c r="D53" i="2" s="1"/>
  <c r="G45" i="2"/>
  <c r="D56" i="2"/>
  <c r="D55" i="2"/>
  <c r="G46" i="2"/>
  <c r="D34" i="2"/>
  <c r="D71" i="2"/>
  <c r="D70" i="2"/>
  <c r="G47" i="2"/>
  <c r="G34" i="2"/>
  <c r="F70" i="2"/>
  <c r="G60" i="2"/>
  <c r="G62" i="2"/>
  <c r="G59" i="2" s="1"/>
  <c r="D60" i="2"/>
  <c r="D59" i="2" s="1"/>
  <c r="G61" i="2"/>
  <c r="D37" i="2"/>
  <c r="D36" i="2" s="1"/>
  <c r="G30" i="2"/>
  <c r="G32" i="2"/>
  <c r="G48" i="2"/>
  <c r="D48" i="2"/>
  <c r="D24" i="2"/>
  <c r="G27" i="2"/>
  <c r="G26" i="2"/>
  <c r="D26" i="2" s="1"/>
  <c r="L74" i="2"/>
  <c r="L80" i="2"/>
  <c r="L75" i="2"/>
  <c r="J74" i="2"/>
  <c r="J80" i="2"/>
  <c r="J75" i="2"/>
  <c r="D22" i="2"/>
  <c r="G21" i="2"/>
  <c r="D21" i="2"/>
  <c r="F36" i="2"/>
  <c r="D41" i="2"/>
  <c r="D52" i="2" l="1"/>
  <c r="G28" i="2"/>
  <c r="D33" i="2"/>
  <c r="D28" i="2" s="1"/>
  <c r="F40" i="2"/>
  <c r="F39" i="2" s="1"/>
  <c r="D20" i="2"/>
  <c r="I74" i="2"/>
  <c r="E10" i="2"/>
  <c r="E74" i="2" s="1"/>
  <c r="F28" i="2"/>
  <c r="D19" i="2"/>
  <c r="F23" i="2"/>
  <c r="F10" i="2" s="1"/>
  <c r="F74" i="2" s="1"/>
  <c r="D13" i="2"/>
  <c r="G51" i="2"/>
  <c r="G50" i="2" s="1"/>
  <c r="G40" i="2" s="1"/>
  <c r="G20" i="2"/>
  <c r="G35" i="2"/>
  <c r="G33" i="2" s="1"/>
  <c r="D17" i="2"/>
  <c r="G12" i="2"/>
  <c r="D25" i="2"/>
  <c r="D23" i="2" s="1"/>
  <c r="D51" i="2"/>
  <c r="D50" i="2" s="1"/>
  <c r="D44" i="2"/>
  <c r="D40" i="2" s="1"/>
  <c r="D39" i="2" s="1"/>
  <c r="F33" i="2"/>
  <c r="G39" i="2" l="1"/>
  <c r="G11" i="2"/>
  <c r="G10" i="2" s="1"/>
  <c r="G74" i="2" s="1"/>
  <c r="D12" i="2"/>
  <c r="D11" i="2" s="1"/>
  <c r="D10" i="2" s="1"/>
  <c r="D74" i="2" s="1"/>
</calcChain>
</file>

<file path=xl/sharedStrings.xml><?xml version="1.0" encoding="utf-8"?>
<sst xmlns="http://schemas.openxmlformats.org/spreadsheetml/2006/main" count="400" uniqueCount="281">
  <si>
    <t xml:space="preserve">                     </t>
  </si>
  <si>
    <t>1  Г Р А Ф И К   У Ч Е Б Н О Г О   П Р О Ц Е С С А</t>
  </si>
  <si>
    <t>2 СВОДНЫЕ ДАННЫЕ ПО БЮДЖЕТУ ВРЕМЕНИ (в неделях)</t>
  </si>
  <si>
    <t xml:space="preserve">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</si>
  <si>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</si>
  <si>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</si>
  <si>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</si>
  <si>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</si>
  <si>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</si>
  <si>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</si>
  <si>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</si>
  <si>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</si>
  <si>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</si>
  <si>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</si>
  <si>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</si>
  <si>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</si>
  <si>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</si>
  <si>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</si>
  <si>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</si>
  <si>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</si>
  <si>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</si>
  <si>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</si>
  <si>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</si>
  <si>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</si>
  <si>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</si>
  <si>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</si>
  <si>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</si>
  <si>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пред-</t>
  </si>
  <si>
    <t>точная</t>
  </si>
  <si>
    <t>итоговая</t>
  </si>
  <si>
    <t>кулы</t>
  </si>
  <si>
    <t>междисциплинарным</t>
  </si>
  <si>
    <t>специальности</t>
  </si>
  <si>
    <t>дипломная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</si>
  <si>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</si>
  <si>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</si>
  <si>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</si>
  <si>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</si>
  <si>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</si>
  <si>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</si>
  <si>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</si>
  <si>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Итого:</t>
  </si>
  <si>
    <t xml:space="preserve">              </t>
  </si>
  <si>
    <t>3. ПЛАН УЧЕБНОГО ПРОЦЕССА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</si>
  <si>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</si>
  <si>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</si>
  <si>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</si>
  <si>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</si>
  <si>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(аудиторной) нагрузки по курсам и семестрам (часов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</si>
  <si>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</si>
  <si>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</si>
  <si>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</si>
  <si>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</si>
  <si>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том числе</t>
  </si>
  <si>
    <t>1 курс</t>
  </si>
  <si>
    <t>2 курс</t>
  </si>
  <si>
    <t>3 курс</t>
  </si>
  <si>
    <t>лекций</t>
  </si>
  <si>
    <t>лабораторных и практических занятий, включая семинары</t>
  </si>
  <si>
    <t>курсовых работ (проектов)</t>
  </si>
  <si>
    <t>сем</t>
  </si>
  <si>
    <t>нед</t>
  </si>
  <si>
    <t>О.00</t>
  </si>
  <si>
    <t>ОБЩЕОБРАЗОВАТЕЛЬНЫЙ ЦИКЛ</t>
  </si>
  <si>
    <t>Э(П),Э(П)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</si>
  <si>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</si>
  <si>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</si>
  <si>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</si>
  <si>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</si>
  <si>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</si>
  <si>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</si>
  <si>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ДЗ</t>
  </si>
  <si>
    <t>Информатика</t>
  </si>
  <si>
    <t>ОГСЭ.00</t>
  </si>
  <si>
    <t>Общий гуманитарный и 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</si>
  <si>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</si>
  <si>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</si>
  <si>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</si>
  <si>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</si>
  <si>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</si>
  <si>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</si>
  <si>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Вариативная часть</t>
  </si>
  <si>
    <t>ОГСЭ.06</t>
  </si>
  <si>
    <t>Формирование социальной компетенции в сфере труда</t>
  </si>
  <si>
    <t>ЕН.00</t>
  </si>
  <si>
    <t>Математический и общий естественнонаучный учебный цикл</t>
  </si>
  <si>
    <t>ЕН.01</t>
  </si>
  <si>
    <t>-, ДЗ</t>
  </si>
  <si>
    <t>ЕН.02</t>
  </si>
  <si>
    <t>П.00</t>
  </si>
  <si>
    <t>Профессиональный учебный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</si>
  <si>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</si>
  <si>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</si>
  <si>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</si>
  <si>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</si>
  <si>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</si>
  <si>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</si>
  <si>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</si>
  <si>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</si>
  <si>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</si>
  <si>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</si>
  <si>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</si>
  <si>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</si>
  <si>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</si>
  <si>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</si>
  <si>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</si>
  <si>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</si>
  <si>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</si>
  <si>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</si>
  <si>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</si>
  <si>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</si>
  <si>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ПМ.02</t>
  </si>
  <si>
    <t>МДК.02.01</t>
  </si>
  <si>
    <t>МДК.02.02</t>
  </si>
  <si>
    <t>УП.02</t>
  </si>
  <si>
    <t>ПМ.03</t>
  </si>
  <si>
    <t>МДК.03.01</t>
  </si>
  <si>
    <t>МДК.03.02</t>
  </si>
  <si>
    <t>УП.03</t>
  </si>
  <si>
    <t>ПМ.04</t>
  </si>
  <si>
    <t>МДК.04.01</t>
  </si>
  <si>
    <t>ПП.04</t>
  </si>
  <si>
    <t>Всего:</t>
  </si>
  <si>
    <t>ПДП.00</t>
  </si>
  <si>
    <t>Производственная практика (преддипломная)</t>
  </si>
  <si>
    <t>ГИА.00</t>
  </si>
  <si>
    <t>Государственная итоговая аттестация</t>
  </si>
  <si>
    <t>К.00</t>
  </si>
  <si>
    <t>Консультации из расчета 4 часа на одного обучающегося на каждый учебный год</t>
  </si>
  <si>
    <t>дисциплин и МДК</t>
  </si>
  <si>
    <t>учебной практики</t>
  </si>
  <si>
    <t>производственной практики</t>
  </si>
  <si>
    <t>1. Программа углубленной подготовки</t>
  </si>
  <si>
    <t>преддипломной практики</t>
  </si>
  <si>
    <t>1.1 Выпускная квалификационная работа (ВКР)</t>
  </si>
  <si>
    <t>экзаменов</t>
  </si>
  <si>
    <t>Выполнение ВКР с 38 по 41 неделю 10 семестра (всего 4 недели)</t>
  </si>
  <si>
    <t>дифференцированных зачетов</t>
  </si>
  <si>
    <t>4. Перечень лабораторий, кабинетов, мастерских</t>
  </si>
  <si>
    <t xml:space="preserve">                           </t>
  </si>
  <si>
    <t>№</t>
  </si>
  <si>
    <t>Наименование</t>
  </si>
  <si>
    <t>Кабинеты:</t>
  </si>
  <si>
    <t>Иностранного языка</t>
  </si>
  <si>
    <t>Социально-экономических дисциплин</t>
  </si>
  <si>
    <t>Лаборатории:</t>
  </si>
  <si>
    <t>Спортивный комплекс</t>
  </si>
  <si>
    <t>Спортивный зал</t>
  </si>
  <si>
    <t>Открытый стадион широкого профиля</t>
  </si>
  <si>
    <t>Стрелковый тир</t>
  </si>
  <si>
    <t>Залы</t>
  </si>
  <si>
    <t>Библиотека</t>
  </si>
  <si>
    <t>Читальный зал c выходом в сеть Интернет</t>
  </si>
  <si>
    <t>Актовый зал</t>
  </si>
  <si>
    <t>5.5. Порядок проведения учебной и производственной практики</t>
  </si>
  <si>
    <t>5.6. Порядок аттестации обучающихся</t>
  </si>
  <si>
    <t>5.6.1.Формы проведения текущего контроля и промежуточной аттестации</t>
  </si>
  <si>
    <t>Выполнение курсовой работы (проекта) рассматривается как вид учебной работы по профессиональному модулю и реализуется в пределах времени, отведенного на его изучение.
Экзамен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</si>
  <si>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5.6.2. Формы государственной итоговой аттестации</t>
  </si>
  <si>
    <t>Формы и порядок проведения государственной итоговой аттестации определяются Положением о ГИА, утвержденным директором колледжа.
Государственная итоговая аттестация включает подготовку и защиту выпускной квалификационной работы.</t>
  </si>
  <si>
    <t>С о г л а с о в а н о:</t>
  </si>
  <si>
    <t>Математика</t>
  </si>
  <si>
    <t>Астрономия</t>
  </si>
  <si>
    <t>Родная литература</t>
  </si>
  <si>
    <t>Введение в специальность</t>
  </si>
  <si>
    <t>Обществознание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</si>
  <si>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</si>
  <si>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</si>
  <si>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</si>
  <si>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 (по отраслям)</t>
  </si>
  <si>
    <t>Документационное обеспечение управления</t>
  </si>
  <si>
    <t>Правовое обеспечение професиональной деятельности</t>
  </si>
  <si>
    <t>Логистистика</t>
  </si>
  <si>
    <t>Бухгалтерский учет</t>
  </si>
  <si>
    <t>Стандартизация, метрология и подтверждение соответствия</t>
  </si>
  <si>
    <t>Организация и управление торгово - сбытовой деятельностью</t>
  </si>
  <si>
    <t>Организация коммерческой деятельности</t>
  </si>
  <si>
    <t>Организация торговли</t>
  </si>
  <si>
    <t>МДК.01.03</t>
  </si>
  <si>
    <t>Техническое оснащение торговых организаций и охрана труда</t>
  </si>
  <si>
    <t>ПП.01</t>
  </si>
  <si>
    <t>Организация и проведение экономической и маркетинговой деятельности</t>
  </si>
  <si>
    <t>Финансы, налоги и налогообложение</t>
  </si>
  <si>
    <t>Анализ финансово - хозяйственной деятельности</t>
  </si>
  <si>
    <t>ПП.02</t>
  </si>
  <si>
    <t>МДК.02.03</t>
  </si>
  <si>
    <t>Маркетинг</t>
  </si>
  <si>
    <t>Управление ассортиментом, оценка качества и управление сохраняемости товаров</t>
  </si>
  <si>
    <t>ПП.03</t>
  </si>
  <si>
    <t>Теоретические основы товароведения</t>
  </si>
  <si>
    <t>Товароведение продовольственных и непродовольственных товаров</t>
  </si>
  <si>
    <t>УП.04</t>
  </si>
  <si>
    <t>Розничная торговля продовольственных товаров</t>
  </si>
  <si>
    <t>Выполнение работ по рабочей профессии 17353 Продавец продовольственных товаров</t>
  </si>
  <si>
    <t>х</t>
  </si>
  <si>
    <t>д</t>
  </si>
  <si>
    <t>у</t>
  </si>
  <si>
    <t>п</t>
  </si>
  <si>
    <t>36</t>
  </si>
  <si>
    <t>72</t>
  </si>
  <si>
    <t>Деловая культура</t>
  </si>
  <si>
    <t>ДЗ, ДЗ</t>
  </si>
  <si>
    <t>-/-/2Э</t>
  </si>
  <si>
    <t>З, ДЗ</t>
  </si>
  <si>
    <t>1З/6ДЗ/4Э</t>
  </si>
  <si>
    <t>1З/10ДЗ/6Э</t>
  </si>
  <si>
    <t>З, З, ДЗ</t>
  </si>
  <si>
    <t>КДЗ</t>
  </si>
  <si>
    <t>-/1ДЗ/-</t>
  </si>
  <si>
    <t>-/2ДЗ/-</t>
  </si>
  <si>
    <t>Э(П)</t>
  </si>
  <si>
    <t>-/9ДЗ/-</t>
  </si>
  <si>
    <t>-/10ДЗ/-</t>
  </si>
  <si>
    <t>-, Э (У)</t>
  </si>
  <si>
    <t>З</t>
  </si>
  <si>
    <t>-, -, КДЗ</t>
  </si>
  <si>
    <t>8З/5ДЗ/2Э/4КвЭ</t>
  </si>
  <si>
    <t>ВКР</t>
  </si>
  <si>
    <t>4 нед.</t>
  </si>
  <si>
    <t>6 нед.</t>
  </si>
  <si>
    <t>Заместитель директора</t>
  </si>
  <si>
    <t>Математики</t>
  </si>
  <si>
    <t>Экономики организации</t>
  </si>
  <si>
    <t>Статистики</t>
  </si>
  <si>
    <t>Менеджмента</t>
  </si>
  <si>
    <t>Маркетинга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</si>
  <si>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</si>
  <si>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</si>
  <si>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</t>
  </si>
  <si>
    <t>Финансов, налогов и налогооблажения</t>
  </si>
  <si>
    <t>Стандартизации, метрологии и подтвержения соответствия</t>
  </si>
  <si>
    <t>Безопасности жизнеделятельности</t>
  </si>
  <si>
    <t>Организации коммерческой деятельности и логистики</t>
  </si>
  <si>
    <t>Междисциплинарных курсов</t>
  </si>
  <si>
    <t>Информационных технологий в профессиональной деятельности</t>
  </si>
  <si>
    <t>Технического оснащения торговых организаций и охраны труда</t>
  </si>
  <si>
    <t>Товароведения</t>
  </si>
  <si>
    <t>ОГСЭ.02 История - 10</t>
  </si>
  <si>
    <t>ЕН.01. Математика - 4</t>
  </si>
  <si>
    <t>ОГСЭ.05 Деловая культура - 40</t>
  </si>
  <si>
    <t>ОГСЭ.06 Формирование социальных компетенций в сфере труда - 40</t>
  </si>
  <si>
    <t>Интернет-маркетинг и продвижение услуг</t>
  </si>
  <si>
    <t>ОП.01 Экономика организации - 35</t>
  </si>
  <si>
    <t>ОП.05 Правовое обеспечение професиональной деятельности - 20</t>
  </si>
  <si>
    <t>ОП.07 Бухгалтерский учет - 28</t>
  </si>
  <si>
    <t>ОП.09 Безопасность жизнедеятельности - 1</t>
  </si>
  <si>
    <t>ОП.10 Интернет-маркетинг и продвижение услуг - 108</t>
  </si>
  <si>
    <t>ПМ.02 Организация и проведение экономической и маркетинговой деятельности - 72</t>
  </si>
  <si>
    <t>ПМ.03 Управление ассортиментом, оценка качества и управление сохраняемости товаров - 180</t>
  </si>
  <si>
    <t>ПМ.01 Организация и управление торгово - сбытовой деятельностью - 110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</si>
  <si>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 утвержденным директором колледжа,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
Формами промежуточной аттестации являются: зачет, дифференцированный зачет, экзамен, квалификационный экзамен. Зачеты, дифференцированные зачеты проводятся за счет часов, отведенных на изучение дисциплин и междисциплинарных курсов.</t>
  </si>
  <si>
    <t>зачетов</t>
  </si>
  <si>
    <t>2З/1ДЗ/2Э/1Экв</t>
  </si>
  <si>
    <t>2З/2ДЗ/-/1Экв</t>
  </si>
  <si>
    <t>2З/1ДЗ/-/1Экв</t>
  </si>
  <si>
    <t>-, -, ДЗ</t>
  </si>
  <si>
    <t>2З/4ДЗ/-</t>
  </si>
  <si>
    <t>Учебная и производственная практика проводятся концентрированно в рамках профессиональных модулей.
По результатам прохождения учебной практики в соответствии с программой профессионального модуля ПМ.04 Выполнение работ по рабочей профессии студент должен освоить рабочую профессию 17353 Продавец продовольственных товаров.</t>
  </si>
  <si>
    <r>
      <rPr>
        <b/>
        <sz val="10"/>
        <color indexed="8"/>
        <rFont val="Times New Roman Cyr"/>
        <charset val="204"/>
      </rPr>
      <t>5 Пояснения к учебному плану</t>
    </r>
    <r>
      <rPr>
        <sz val="10"/>
        <color indexed="8"/>
        <rFont val="Times New Roman Cyr"/>
        <charset val="204"/>
      </rPr>
      <t xml:space="preserve">
</t>
    </r>
    <r>
      <rPr>
        <b/>
        <sz val="10"/>
        <color indexed="8"/>
        <rFont val="Times New Roman Cyr"/>
        <charset val="204"/>
      </rPr>
      <t>5.1 Нормативная база реализации ППССЗ</t>
    </r>
    <r>
      <rPr>
        <sz val="10"/>
        <color indexed="8"/>
        <rFont val="Times New Roman Cyr"/>
        <charset val="204"/>
      </rPr>
      <t xml:space="preserve">
Настоящий учебный план основной профессиональной образовательной программы подготовки специалистов среднего звена (далее - ППССЗ) по специальности 38.02.04 Коммерция (по отраслям) разработан на основе Федерального государственного образовательного стандарта среднего профессионального образования по специальности (далее – ФГОС СПО), утвержденного приказом Министерства образования и науки Российской Федерации от 15 мая 2014 года № 539 и на основе федерального государственного образовательного стандарта среднего общего образования,утвержденного приказом Министерства образования и науки РФ от 17 мая 2012 г. № 413, реализуемого в пределах ППССЗ с учетом профиля получаемого профессионального образования.
</t>
    </r>
    <r>
      <rPr>
        <b/>
        <sz val="10"/>
        <color indexed="8"/>
        <rFont val="Times New Roman Cyr"/>
        <charset val="204"/>
      </rPr>
      <t>5.2 Организация учебного процесса и режим занятий</t>
    </r>
    <r>
      <rPr>
        <sz val="10"/>
        <color indexed="8"/>
        <rFont val="Times New Roman Cyr"/>
        <charset val="204"/>
      </rPr>
      <t xml:space="preserve">
Учебный процесс в колледже организован по шестидневной учебной неделе, учебные занятия сгруппированы парами.
Максимальный объем учебной нагрузки обучающихся составляет 54 академических часа в неделю, максимальный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графиком учебного процесса.
При реализации ППССЗ предусмотрено проведение консультации в объеме 4 часа на одного обучающегося в год. Формы проведения консультаций (индивидуальные, групповые, письменные, устные) определяются преподавателем и реализуются по графику проведения консультаций.
</t>
    </r>
    <r>
      <rPr>
        <b/>
        <sz val="10"/>
        <color indexed="8"/>
        <rFont val="Times New Roman Cyr"/>
        <charset val="204"/>
      </rPr>
      <t>5.3 Общеобразовательный цикл</t>
    </r>
    <r>
      <rPr>
        <sz val="10"/>
        <color indexed="8"/>
        <rFont val="Times New Roman Cyr"/>
        <charset val="204"/>
      </rPr>
      <t xml:space="preserve">
Получение среднего общего образования в пределах программы подготовки специалистов среднего звена по специальности  38.02.04 Коммерция (по отраслям) реализуется в соответствии с приказом Минобрнауки России от 17 мая 2012 года №413 «Об утверждении федерального государственного образовательного стандарта среднего общего образования» и письма Департамента государственной политики в сфере подготовки кадров и ДПО Минобрнауки России от 17.03.2015 года № 06-259 «О направлении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профессии или специальности среднего профессионального образования» Нормативный срок освоения ОПОП СПО (ППССЗ) при очной форме обучения образования для лиц, обучающихся на базе основного общего образования с получением среднего общего образования, увеличен на 52 недели из расчета: теоретическое обучение (при обязательной учебной нагрузке 36 часов в неделю) – 39 нед., промежуточная аттестация – 2 нед., каникулярное время – 11 нед. Учебное время, отведенное на теоретическое обучение в объеме 1404 часа., распределено на изучение общеобразовательных дисциплин: общих и по выбору из обязательных предметных областей, изучаемые на базовом и профильном уровнях в соответствии с примерной структурой и содержанием общеобразовательного цикла основной профессиональной образовательной программы среднего профессионального образования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Качество освоения программ учебных дисциплин общеобразовательного цикла ОПОП СПО (ППССЗ) оценивается в процессе текущего контроля и промежуточной аттестации. Текущий контроль проводится в пределах учебного времени, отведенного на освоение соответствующих учебных дисциплин, как традиционными, так и инновационными методами, включая компьютерные технологии. Промежуточная аттестация проводится в форме зачетов, дифференцированных зачетов и экзаменов: зачеты, дифференцированные зачеты – за счет времени, отведенного на общеобразовательную дисциплину, экзамены – за счет времени, выделенного ФГОС СПО. Экзамены проходят по дисциплинам "Русский язык", "Математика"и "Информатика" в письменной форме. В период обучения по общеобразовательному циклу предусматривается выполнение обучающимися индивидуального проекта.
</t>
    </r>
    <r>
      <rPr>
        <b/>
        <sz val="10"/>
        <color indexed="8"/>
        <rFont val="Times New Roman Cyr"/>
        <charset val="204"/>
      </rPr>
      <t>5.4 Формирование вариативной части ОПОП</t>
    </r>
    <r>
      <rPr>
        <sz val="10"/>
        <color indexed="8"/>
        <rFont val="Times New Roman Cyr"/>
        <charset val="204"/>
      </rPr>
      <t xml:space="preserve">
Объем времени вариативной части ОПОП (972 часа максимальной учебной нагрузки, 648 часов обязательной учебной нагрузки) использован на увеличение объема времени, отведенного на освоение обязательной части ОПОП и введения новых дисциплин - "Деловая культура", "Формирование социальных компетенций в сфере труда", "Интернет-маркетинг и продвижение услуг":</t>
    </r>
  </si>
  <si>
    <t>Профильные учебные предметы</t>
  </si>
  <si>
    <t>ОУП.01</t>
  </si>
  <si>
    <t>ОУП.02</t>
  </si>
  <si>
    <t>ОУП.03</t>
  </si>
  <si>
    <t>Базовые учебные предметы</t>
  </si>
  <si>
    <t>ОУП.04</t>
  </si>
  <si>
    <t>ОУП.05</t>
  </si>
  <si>
    <t>ОУП.06</t>
  </si>
  <si>
    <t xml:space="preserve">Иностранный язык </t>
  </si>
  <si>
    <t>ОУП.07</t>
  </si>
  <si>
    <t>ОУП.08</t>
  </si>
  <si>
    <t>ОУП.09</t>
  </si>
  <si>
    <t>ОУП.10</t>
  </si>
  <si>
    <t>Учебные предметы по выбору  по выбору  из обязательных предметных областей</t>
  </si>
  <si>
    <t>ОУП.11</t>
  </si>
  <si>
    <t>ОУП.12</t>
  </si>
  <si>
    <t>Естествознание</t>
  </si>
  <si>
    <t>ЭК.00</t>
  </si>
  <si>
    <t>Элективный курс</t>
  </si>
  <si>
    <t>ЭК.01</t>
  </si>
  <si>
    <t>2021-2024</t>
  </si>
  <si>
    <t>И.В. Шишманова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</si>
</sst>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0\ [$руб.-419];[Red]\-#,##0.00\ [$руб.-419]"/>
    <numFmt numFmtId="175" formatCode="dd/mm/yy"/>
  </numFmts>
  <fonts count="46">
    <font>
      <sz val="11"/>
      <color indexed="8"/>
      <name val="Arial Cyr"/>
      <family val="2"/>
      <charset val="204"/>
    </font>
    <font>
      <b/>
      <i/>
      <sz val="16"/>
      <color indexed="8"/>
      <name val="Arial Cyr"/>
      <family val="2"/>
      <charset val="204"/>
    </font>
    <font>
      <b/>
      <i/>
      <u/>
      <sz val="11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 Cyr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 Cyr"/>
      <family val="1"/>
      <charset val="204"/>
    </font>
    <font>
      <b/>
      <i/>
      <sz val="10"/>
      <color indexed="15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sz val="10"/>
      <color indexed="15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Arial Cyr"/>
      <charset val="204"/>
    </font>
    <font>
      <b/>
      <sz val="10"/>
      <color indexed="8"/>
      <name val="Times New Roman Cyr"/>
      <charset val="204"/>
    </font>
    <font>
      <b/>
      <sz val="10"/>
      <color indexed="8"/>
      <name val="Times New Roman Cyr1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0">
    <xf numFmtId="0" fontId="0" fillId="0" borderId="0"/>
    <xf numFmtId="0" fontId="3" fillId="0" borderId="0"/>
    <xf numFmtId="0" fontId="37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74" fontId="2" fillId="0" borderId="0" applyBorder="0" applyProtection="0"/>
    <xf numFmtId="0" fontId="3" fillId="0" borderId="0"/>
    <xf numFmtId="0" fontId="44" fillId="0" borderId="0"/>
    <xf numFmtId="0" fontId="45" fillId="0" borderId="0"/>
  </cellStyleXfs>
  <cellXfs count="44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8" xfId="0" applyFont="1" applyBorder="1"/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21" xfId="0" applyFont="1" applyBorder="1"/>
    <xf numFmtId="0" fontId="11" fillId="0" borderId="1" xfId="0" applyFont="1" applyBorder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26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7" fillId="0" borderId="27" xfId="0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center" shrinkToFit="1"/>
    </xf>
    <xf numFmtId="0" fontId="7" fillId="0" borderId="29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center" shrinkToFit="1"/>
    </xf>
    <xf numFmtId="0" fontId="14" fillId="0" borderId="31" xfId="0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32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2" fontId="7" fillId="0" borderId="26" xfId="0" applyNumberFormat="1" applyFont="1" applyFill="1" applyBorder="1" applyAlignment="1">
      <alignment shrinkToFit="1"/>
    </xf>
    <xf numFmtId="49" fontId="7" fillId="0" borderId="26" xfId="0" applyNumberFormat="1" applyFont="1" applyFill="1" applyBorder="1" applyAlignment="1">
      <alignment shrinkToFit="1"/>
    </xf>
    <xf numFmtId="0" fontId="16" fillId="0" borderId="26" xfId="0" applyFont="1" applyFill="1" applyBorder="1" applyAlignment="1">
      <alignment horizontal="center" shrinkToFit="1"/>
    </xf>
    <xf numFmtId="0" fontId="16" fillId="0" borderId="26" xfId="0" applyFont="1" applyFill="1" applyBorder="1" applyAlignment="1">
      <alignment shrinkToFit="1"/>
    </xf>
    <xf numFmtId="0" fontId="7" fillId="0" borderId="33" xfId="0" applyFont="1" applyFill="1" applyBorder="1" applyAlignment="1">
      <alignment horizontal="center" shrinkToFit="1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shrinkToFit="1"/>
    </xf>
    <xf numFmtId="0" fontId="7" fillId="0" borderId="37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20" fillId="0" borderId="26" xfId="0" applyFont="1" applyBorder="1" applyAlignment="1" applyProtection="1">
      <alignment vertical="top" wrapText="1"/>
      <protection locked="0"/>
    </xf>
    <xf numFmtId="49" fontId="19" fillId="0" borderId="26" xfId="1" applyNumberFormat="1" applyFont="1" applyBorder="1" applyAlignment="1" applyProtection="1">
      <alignment horizontal="center" vertical="center"/>
      <protection locked="0"/>
    </xf>
    <xf numFmtId="1" fontId="19" fillId="0" borderId="26" xfId="1" applyNumberFormat="1" applyFont="1" applyBorder="1" applyAlignment="1">
      <alignment horizontal="center" vertical="center"/>
    </xf>
    <xf numFmtId="0" fontId="5" fillId="0" borderId="26" xfId="1" applyFont="1" applyFill="1" applyBorder="1" applyAlignment="1" applyProtection="1">
      <alignment horizontal="center" vertical="center"/>
      <protection locked="0"/>
    </xf>
    <xf numFmtId="0" fontId="21" fillId="0" borderId="26" xfId="1" applyFont="1" applyFill="1" applyBorder="1" applyAlignment="1" applyProtection="1">
      <alignment horizontal="center" vertical="center"/>
      <protection locked="0"/>
    </xf>
    <xf numFmtId="1" fontId="19" fillId="0" borderId="26" xfId="1" applyNumberFormat="1" applyFont="1" applyBorder="1" applyAlignment="1" applyProtection="1">
      <alignment wrapText="1"/>
      <protection locked="0"/>
    </xf>
    <xf numFmtId="49" fontId="21" fillId="0" borderId="26" xfId="1" applyNumberFormat="1" applyFont="1" applyBorder="1" applyAlignment="1" applyProtection="1">
      <alignment horizontal="center" vertical="center"/>
      <protection locked="0"/>
    </xf>
    <xf numFmtId="1" fontId="21" fillId="0" borderId="26" xfId="1" applyNumberFormat="1" applyFont="1" applyBorder="1" applyAlignment="1">
      <alignment horizontal="center" vertical="center"/>
    </xf>
    <xf numFmtId="0" fontId="21" fillId="2" borderId="26" xfId="1" applyFont="1" applyFill="1" applyBorder="1" applyAlignment="1">
      <alignment horizontal="center" vertical="center"/>
    </xf>
    <xf numFmtId="1" fontId="21" fillId="0" borderId="36" xfId="1" applyNumberFormat="1" applyFont="1" applyBorder="1" applyAlignment="1" applyProtection="1">
      <alignment wrapText="1"/>
      <protection locked="0"/>
    </xf>
    <xf numFmtId="0" fontId="21" fillId="2" borderId="26" xfId="1" applyFont="1" applyFill="1" applyBorder="1" applyAlignment="1" applyProtection="1">
      <alignment horizontal="center" vertical="center"/>
      <protection locked="0"/>
    </xf>
    <xf numFmtId="0" fontId="5" fillId="0" borderId="26" xfId="1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1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6" xfId="1" applyFont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1" fontId="21" fillId="0" borderId="26" xfId="1" applyNumberFormat="1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vertical="center" wrapText="1"/>
      <protection locked="0"/>
    </xf>
    <xf numFmtId="49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26" xfId="0" applyFont="1" applyBorder="1" applyAlignment="1" applyProtection="1">
      <alignment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1" fontId="21" fillId="0" borderId="26" xfId="7" applyNumberFormat="1" applyFont="1" applyBorder="1" applyAlignment="1">
      <alignment horizontal="center" vertical="center"/>
    </xf>
    <xf numFmtId="0" fontId="21" fillId="0" borderId="26" xfId="7" applyFont="1" applyBorder="1" applyAlignment="1">
      <alignment horizontal="center" vertical="center"/>
    </xf>
    <xf numFmtId="0" fontId="21" fillId="0" borderId="26" xfId="7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5" fillId="0" borderId="26" xfId="0" applyFont="1" applyBorder="1" applyAlignment="1" applyProtection="1">
      <alignment vertical="center" wrapText="1"/>
      <protection locked="0"/>
    </xf>
    <xf numFmtId="1" fontId="5" fillId="0" borderId="26" xfId="0" applyNumberFormat="1" applyFont="1" applyBorder="1" applyAlignment="1">
      <alignment horizontal="center" vertical="center" wrapText="1"/>
    </xf>
    <xf numFmtId="1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26" xfId="0" applyFont="1" applyBorder="1" applyAlignment="1">
      <alignment horizontal="center" vertical="center" wrapText="1"/>
    </xf>
    <xf numFmtId="1" fontId="15" fillId="0" borderId="26" xfId="0" applyNumberFormat="1" applyFont="1" applyBorder="1" applyAlignment="1" applyProtection="1">
      <alignment horizontal="center" vertical="center" wrapText="1"/>
      <protection locked="0"/>
    </xf>
    <xf numFmtId="1" fontId="5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0" fontId="22" fillId="0" borderId="26" xfId="0" applyFont="1" applyFill="1" applyBorder="1" applyAlignment="1" applyProtection="1">
      <alignment vertical="center" wrapText="1"/>
      <protection locked="0"/>
    </xf>
    <xf numFmtId="1" fontId="4" fillId="0" borderId="2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15" fillId="2" borderId="26" xfId="0" applyFont="1" applyFill="1" applyBorder="1" applyAlignment="1" applyProtection="1">
      <alignment vertical="center" wrapText="1"/>
      <protection locked="0"/>
    </xf>
    <xf numFmtId="1" fontId="4" fillId="0" borderId="39" xfId="0" applyNumberFormat="1" applyFont="1" applyBorder="1" applyAlignment="1">
      <alignment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19" fillId="0" borderId="39" xfId="7" applyNumberFormat="1" applyFont="1" applyFill="1" applyBorder="1" applyAlignment="1">
      <alignment horizontal="center" vertical="center"/>
    </xf>
    <xf numFmtId="1" fontId="24" fillId="0" borderId="39" xfId="0" applyNumberFormat="1" applyFont="1" applyBorder="1" applyAlignment="1">
      <alignment horizontal="center" vertical="center" wrapText="1"/>
    </xf>
    <xf numFmtId="1" fontId="25" fillId="0" borderId="3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21" fillId="0" borderId="15" xfId="7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/>
    <xf numFmtId="0" fontId="28" fillId="0" borderId="0" xfId="0" applyFont="1" applyAlignment="1"/>
    <xf numFmtId="0" fontId="9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center" vertical="top"/>
    </xf>
    <xf numFmtId="0" fontId="17" fillId="0" borderId="0" xfId="0" applyFont="1" applyAlignment="1">
      <alignment horizontal="right" wrapText="1"/>
    </xf>
    <xf numFmtId="49" fontId="28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28" fillId="0" borderId="0" xfId="0" applyFont="1" applyAlignment="1">
      <alignment horizontal="left" wrapText="1"/>
    </xf>
    <xf numFmtId="16" fontId="28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28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7" fillId="0" borderId="0" xfId="0" applyFont="1" applyAlignment="1"/>
    <xf numFmtId="0" fontId="22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8" fillId="0" borderId="0" xfId="0" applyFont="1" applyFill="1" applyAlignment="1"/>
    <xf numFmtId="0" fontId="15" fillId="0" borderId="0" xfId="0" applyFont="1" applyAlignment="1"/>
    <xf numFmtId="0" fontId="5" fillId="0" borderId="0" xfId="0" applyFont="1" applyFill="1" applyAlignment="1"/>
    <xf numFmtId="0" fontId="17" fillId="0" borderId="0" xfId="0" applyFont="1" applyFill="1"/>
    <xf numFmtId="0" fontId="17" fillId="0" borderId="0" xfId="0" applyFont="1"/>
    <xf numFmtId="0" fontId="29" fillId="0" borderId="0" xfId="0" applyFont="1" applyAlignment="1">
      <alignment horizontal="right"/>
    </xf>
    <xf numFmtId="0" fontId="30" fillId="0" borderId="0" xfId="0" applyFont="1" applyAlignment="1"/>
    <xf numFmtId="0" fontId="21" fillId="0" borderId="0" xfId="0" applyFont="1" applyAlignment="1"/>
    <xf numFmtId="0" fontId="21" fillId="0" borderId="0" xfId="0" applyFont="1" applyBorder="1" applyAlignment="1"/>
    <xf numFmtId="0" fontId="31" fillId="0" borderId="0" xfId="0" applyFont="1" applyFill="1" applyAlignment="1">
      <alignment horizontal="left" vertical="center"/>
    </xf>
    <xf numFmtId="175" fontId="29" fillId="0" borderId="0" xfId="0" applyNumberFormat="1" applyFont="1" applyAlignment="1">
      <alignment horizontal="justify"/>
    </xf>
    <xf numFmtId="0" fontId="32" fillId="0" borderId="0" xfId="0" applyFont="1" applyBorder="1" applyAlignment="1">
      <alignment horizontal="left" vertical="center"/>
    </xf>
    <xf numFmtId="0" fontId="29" fillId="0" borderId="0" xfId="0" applyFont="1" applyBorder="1" applyAlignment="1"/>
    <xf numFmtId="0" fontId="33" fillId="0" borderId="0" xfId="0" applyFont="1"/>
    <xf numFmtId="0" fontId="33" fillId="0" borderId="0" xfId="0" applyFont="1" applyAlignment="1">
      <alignment horizontal="right"/>
    </xf>
    <xf numFmtId="0" fontId="33" fillId="0" borderId="0" xfId="0" applyFont="1" applyBorder="1"/>
    <xf numFmtId="0" fontId="21" fillId="0" borderId="40" xfId="0" applyFont="1" applyBorder="1" applyAlignment="1"/>
    <xf numFmtId="0" fontId="33" fillId="0" borderId="0" xfId="0" applyFont="1" applyFill="1"/>
    <xf numFmtId="49" fontId="5" fillId="0" borderId="0" xfId="0" applyNumberFormat="1" applyFont="1" applyAlignment="1"/>
    <xf numFmtId="0" fontId="34" fillId="0" borderId="0" xfId="0" applyFont="1" applyAlignment="1">
      <alignment horizontal="left" vertical="center"/>
    </xf>
    <xf numFmtId="0" fontId="35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34" fillId="0" borderId="0" xfId="0" applyFont="1" applyAlignment="1"/>
    <xf numFmtId="0" fontId="36" fillId="0" borderId="0" xfId="0" applyFont="1" applyAlignment="1"/>
    <xf numFmtId="0" fontId="36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5" fillId="0" borderId="0" xfId="0" applyFont="1" applyAlignment="1">
      <alignment horizontal="left" indent="6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7" fillId="0" borderId="0" xfId="0" applyFont="1" applyFill="1" applyBorder="1" applyAlignment="1">
      <alignment horizontal="center" shrinkToFit="1"/>
    </xf>
    <xf numFmtId="1" fontId="7" fillId="0" borderId="41" xfId="0" applyNumberFormat="1" applyFont="1" applyBorder="1" applyAlignment="1">
      <alignment horizontal="center"/>
    </xf>
    <xf numFmtId="0" fontId="7" fillId="0" borderId="42" xfId="0" applyFont="1" applyFill="1" applyBorder="1" applyAlignment="1">
      <alignment shrinkToFit="1"/>
    </xf>
    <xf numFmtId="0" fontId="7" fillId="0" borderId="43" xfId="0" applyFont="1" applyFill="1" applyBorder="1" applyAlignment="1">
      <alignment horizontal="center" shrinkToFit="1"/>
    </xf>
    <xf numFmtId="0" fontId="7" fillId="0" borderId="44" xfId="0" applyFont="1" applyFill="1" applyBorder="1" applyAlignment="1">
      <alignment horizontal="center" shrinkToFit="1"/>
    </xf>
    <xf numFmtId="0" fontId="7" fillId="0" borderId="45" xfId="0" applyFont="1" applyFill="1" applyBorder="1" applyAlignment="1">
      <alignment horizontal="center" shrinkToFit="1"/>
    </xf>
    <xf numFmtId="0" fontId="7" fillId="0" borderId="46" xfId="0" applyFont="1" applyFill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47" xfId="0" applyFont="1" applyFill="1" applyBorder="1" applyAlignment="1">
      <alignment horizontal="center" shrinkToFit="1"/>
    </xf>
    <xf numFmtId="0" fontId="7" fillId="0" borderId="48" xfId="0" applyFont="1" applyFill="1" applyBorder="1" applyAlignment="1">
      <alignment horizontal="center" shrinkToFit="1"/>
    </xf>
    <xf numFmtId="0" fontId="4" fillId="0" borderId="49" xfId="0" applyFont="1" applyBorder="1"/>
    <xf numFmtId="0" fontId="4" fillId="0" borderId="50" xfId="0" applyFont="1" applyBorder="1"/>
    <xf numFmtId="0" fontId="8" fillId="0" borderId="44" xfId="0" applyFont="1" applyBorder="1" applyAlignment="1">
      <alignment horizontal="center"/>
    </xf>
    <xf numFmtId="1" fontId="21" fillId="0" borderId="16" xfId="1" applyNumberFormat="1" applyFont="1" applyBorder="1" applyAlignment="1" applyProtection="1">
      <alignment wrapText="1"/>
      <protection locked="0"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shrinkToFit="1"/>
    </xf>
    <xf numFmtId="0" fontId="7" fillId="0" borderId="52" xfId="0" applyFont="1" applyFill="1" applyBorder="1" applyAlignment="1">
      <alignment horizontal="center" shrinkToFit="1"/>
    </xf>
    <xf numFmtId="49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1" fontId="19" fillId="0" borderId="53" xfId="7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 applyProtection="1">
      <alignment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1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26" xfId="0" applyNumberFormat="1" applyFont="1" applyBorder="1" applyAlignment="1">
      <alignment horizontal="center" vertical="center" wrapText="1"/>
    </xf>
    <xf numFmtId="1" fontId="21" fillId="0" borderId="26" xfId="1" applyNumberFormat="1" applyFont="1" applyFill="1" applyBorder="1" applyAlignment="1">
      <alignment horizontal="center" vertical="center"/>
    </xf>
    <xf numFmtId="49" fontId="39" fillId="0" borderId="26" xfId="1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9" xfId="0" applyFont="1" applyBorder="1" applyAlignment="1"/>
    <xf numFmtId="0" fontId="7" fillId="0" borderId="0" xfId="0" applyFont="1" applyAlignment="1"/>
    <xf numFmtId="0" fontId="7" fillId="0" borderId="0" xfId="0" applyFont="1" applyBorder="1" applyAlignment="1"/>
    <xf numFmtId="0" fontId="4" fillId="0" borderId="0" xfId="0" applyFont="1" applyBorder="1" applyAlignment="1"/>
    <xf numFmtId="0" fontId="7" fillId="0" borderId="49" xfId="0" applyFont="1" applyFill="1" applyBorder="1" applyAlignment="1">
      <alignment horizontal="center" shrinkToFit="1"/>
    </xf>
    <xf numFmtId="0" fontId="30" fillId="0" borderId="0" xfId="0" applyFont="1" applyBorder="1" applyAlignment="1"/>
    <xf numFmtId="0" fontId="34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28" fillId="0" borderId="0" xfId="0" applyFont="1" applyBorder="1" applyAlignment="1"/>
    <xf numFmtId="49" fontId="28" fillId="0" borderId="0" xfId="0" applyNumberFormat="1" applyFont="1" applyBorder="1" applyAlignment="1"/>
    <xf numFmtId="0" fontId="17" fillId="0" borderId="0" xfId="0" applyFont="1" applyBorder="1"/>
    <xf numFmtId="0" fontId="5" fillId="0" borderId="0" xfId="0" applyFont="1" applyBorder="1"/>
    <xf numFmtId="0" fontId="9" fillId="0" borderId="0" xfId="0" applyFont="1" applyBorder="1" applyAlignment="1"/>
    <xf numFmtId="0" fontId="28" fillId="0" borderId="0" xfId="0" applyFont="1" applyBorder="1" applyAlignment="1">
      <alignment horizontal="center" wrapText="1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1" fontId="5" fillId="0" borderId="49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5" xfId="0" applyFont="1" applyBorder="1" applyAlignment="1">
      <alignment vertical="top" wrapText="1"/>
    </xf>
    <xf numFmtId="0" fontId="4" fillId="0" borderId="56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3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right"/>
    </xf>
    <xf numFmtId="0" fontId="4" fillId="0" borderId="26" xfId="0" applyFont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wrapText="1"/>
    </xf>
    <xf numFmtId="0" fontId="15" fillId="0" borderId="26" xfId="0" applyFont="1" applyBorder="1"/>
    <xf numFmtId="0" fontId="4" fillId="0" borderId="26" xfId="0" applyFont="1" applyFill="1" applyBorder="1" applyAlignment="1"/>
    <xf numFmtId="0" fontId="5" fillId="0" borderId="26" xfId="0" applyFont="1" applyBorder="1" applyAlignment="1"/>
    <xf numFmtId="0" fontId="5" fillId="0" borderId="26" xfId="0" applyFont="1" applyFill="1" applyBorder="1" applyAlignment="1">
      <alignment wrapText="1"/>
    </xf>
    <xf numFmtId="0" fontId="4" fillId="0" borderId="26" xfId="0" applyFont="1" applyBorder="1" applyAlignment="1"/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/>
    <xf numFmtId="0" fontId="15" fillId="0" borderId="11" xfId="0" applyFont="1" applyBorder="1" applyAlignment="1"/>
    <xf numFmtId="0" fontId="5" fillId="0" borderId="57" xfId="0" applyFont="1" applyBorder="1" applyAlignment="1">
      <alignment horizontal="center" wrapText="1"/>
    </xf>
    <xf numFmtId="0" fontId="5" fillId="0" borderId="58" xfId="0" applyFont="1" applyBorder="1" applyAlignment="1"/>
    <xf numFmtId="0" fontId="9" fillId="0" borderId="0" xfId="0" applyFont="1" applyFill="1" applyBorder="1" applyAlignment="1">
      <alignment vertical="top"/>
    </xf>
    <xf numFmtId="0" fontId="28" fillId="0" borderId="59" xfId="1" applyFont="1" applyFill="1" applyBorder="1" applyAlignment="1" applyProtection="1">
      <alignment horizontal="center" vertical="center"/>
      <protection locked="0"/>
    </xf>
    <xf numFmtId="0" fontId="28" fillId="0" borderId="15" xfId="1" applyFont="1" applyFill="1" applyBorder="1" applyAlignment="1" applyProtection="1">
      <alignment horizontal="center" vertical="center"/>
      <protection locked="0"/>
    </xf>
    <xf numFmtId="0" fontId="28" fillId="0" borderId="60" xfId="1" applyFont="1" applyFill="1" applyBorder="1" applyAlignment="1" applyProtection="1">
      <alignment horizontal="center" vertical="center"/>
      <protection locked="0"/>
    </xf>
    <xf numFmtId="0" fontId="28" fillId="0" borderId="26" xfId="1" applyFont="1" applyFill="1" applyBorder="1" applyAlignment="1" applyProtection="1">
      <alignment horizontal="center" vertical="center"/>
      <protection locked="0"/>
    </xf>
    <xf numFmtId="0" fontId="28" fillId="0" borderId="26" xfId="1" applyFont="1" applyFill="1" applyBorder="1" applyAlignment="1">
      <alignment horizontal="center" vertical="center"/>
    </xf>
    <xf numFmtId="0" fontId="28" fillId="0" borderId="11" xfId="1" applyFont="1" applyFill="1" applyBorder="1" applyAlignment="1" applyProtection="1">
      <alignment horizontal="center" vertical="center"/>
      <protection locked="0"/>
    </xf>
    <xf numFmtId="0" fontId="28" fillId="0" borderId="49" xfId="1" applyFont="1" applyFill="1" applyBorder="1" applyAlignment="1" applyProtection="1">
      <alignment horizontal="center" vertical="center"/>
      <protection locked="0"/>
    </xf>
    <xf numFmtId="0" fontId="28" fillId="0" borderId="50" xfId="1" applyFont="1" applyFill="1" applyBorder="1" applyAlignment="1" applyProtection="1">
      <alignment horizontal="center" vertical="center"/>
      <protection locked="0"/>
    </xf>
    <xf numFmtId="0" fontId="5" fillId="0" borderId="60" xfId="1" applyFont="1" applyFill="1" applyBorder="1" applyAlignment="1" applyProtection="1">
      <alignment horizontal="center" vertical="center"/>
      <protection locked="0"/>
    </xf>
    <xf numFmtId="0" fontId="5" fillId="0" borderId="60" xfId="1" applyFont="1" applyFill="1" applyBorder="1" applyAlignment="1">
      <alignment horizontal="center" vertical="center"/>
    </xf>
    <xf numFmtId="0" fontId="5" fillId="0" borderId="61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62" xfId="1" applyFont="1" applyFill="1" applyBorder="1" applyAlignment="1" applyProtection="1">
      <alignment horizontal="center" vertical="center"/>
      <protection locked="0"/>
    </xf>
    <xf numFmtId="0" fontId="5" fillId="0" borderId="49" xfId="1" applyFont="1" applyFill="1" applyBorder="1" applyAlignment="1" applyProtection="1">
      <alignment horizontal="center" vertical="center"/>
      <protection locked="0"/>
    </xf>
    <xf numFmtId="0" fontId="5" fillId="0" borderId="63" xfId="1" applyFont="1" applyFill="1" applyBorder="1" applyAlignment="1" applyProtection="1">
      <alignment horizontal="center" vertical="center"/>
      <protection locked="0"/>
    </xf>
    <xf numFmtId="0" fontId="5" fillId="0" borderId="50" xfId="1" applyFont="1" applyFill="1" applyBorder="1" applyAlignment="1" applyProtection="1">
      <alignment horizontal="center" vertical="center"/>
      <protection locked="0"/>
    </xf>
    <xf numFmtId="1" fontId="19" fillId="0" borderId="59" xfId="1" applyNumberFormat="1" applyFont="1" applyBorder="1" applyAlignment="1" applyProtection="1">
      <alignment horizontal="left"/>
      <protection locked="0"/>
    </xf>
    <xf numFmtId="1" fontId="19" fillId="0" borderId="60" xfId="1" applyNumberFormat="1" applyFont="1" applyBorder="1" applyAlignment="1" applyProtection="1">
      <alignment horizontal="left"/>
      <protection locked="0"/>
    </xf>
    <xf numFmtId="1" fontId="21" fillId="0" borderId="60" xfId="1" applyNumberFormat="1" applyFont="1" applyBorder="1" applyAlignment="1" applyProtection="1">
      <alignment horizontal="left"/>
      <protection locked="0"/>
    </xf>
    <xf numFmtId="1" fontId="38" fillId="0" borderId="36" xfId="1" applyNumberFormat="1" applyFont="1" applyFill="1" applyBorder="1" applyAlignment="1" applyProtection="1">
      <alignment wrapText="1"/>
      <protection locked="0"/>
    </xf>
    <xf numFmtId="1" fontId="21" fillId="0" borderId="64" xfId="1" applyNumberFormat="1" applyFont="1" applyBorder="1" applyAlignment="1" applyProtection="1">
      <alignment wrapText="1"/>
      <protection locked="0"/>
    </xf>
    <xf numFmtId="1" fontId="21" fillId="0" borderId="49" xfId="1" applyNumberFormat="1" applyFont="1" applyBorder="1" applyAlignment="1" applyProtection="1">
      <alignment wrapText="1"/>
      <protection locked="0"/>
    </xf>
    <xf numFmtId="1" fontId="19" fillId="0" borderId="65" xfId="1" applyNumberFormat="1" applyFont="1" applyBorder="1" applyAlignment="1" applyProtection="1">
      <alignment horizontal="left"/>
      <protection locked="0"/>
    </xf>
    <xf numFmtId="1" fontId="19" fillId="0" borderId="49" xfId="1" applyNumberFormat="1" applyFont="1" applyBorder="1" applyAlignment="1" applyProtection="1">
      <alignment wrapText="1"/>
      <protection locked="0"/>
    </xf>
    <xf numFmtId="1" fontId="39" fillId="0" borderId="66" xfId="1" applyNumberFormat="1" applyFont="1" applyBorder="1" applyAlignment="1" applyProtection="1">
      <alignment wrapText="1"/>
      <protection locked="0"/>
    </xf>
    <xf numFmtId="1" fontId="38" fillId="0" borderId="60" xfId="1" applyNumberFormat="1" applyFont="1" applyBorder="1" applyAlignment="1" applyProtection="1">
      <alignment horizontal="left"/>
      <protection locked="0"/>
    </xf>
    <xf numFmtId="0" fontId="22" fillId="0" borderId="36" xfId="0" applyFont="1" applyBorder="1" applyAlignment="1" applyProtection="1">
      <alignment vertical="center" wrapText="1"/>
      <protection locked="0"/>
    </xf>
    <xf numFmtId="1" fontId="19" fillId="0" borderId="21" xfId="7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0" fontId="5" fillId="0" borderId="68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1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1" fontId="5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4" xfId="0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6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49" fontId="5" fillId="3" borderId="4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1" xfId="0" applyNumberFormat="1" applyFont="1" applyBorder="1" applyAlignment="1">
      <alignment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19" fillId="0" borderId="67" xfId="1" applyNumberFormat="1" applyFont="1" applyBorder="1" applyAlignment="1">
      <alignment horizontal="center" vertical="center"/>
    </xf>
    <xf numFmtId="0" fontId="21" fillId="2" borderId="67" xfId="1" applyFont="1" applyFill="1" applyBorder="1" applyAlignment="1">
      <alignment horizontal="center" vertical="center"/>
    </xf>
    <xf numFmtId="0" fontId="19" fillId="2" borderId="67" xfId="1" applyFont="1" applyFill="1" applyBorder="1" applyAlignment="1">
      <alignment horizontal="center" vertical="center"/>
    </xf>
    <xf numFmtId="1" fontId="19" fillId="2" borderId="67" xfId="1" applyNumberFormat="1" applyFont="1" applyFill="1" applyBorder="1" applyAlignment="1">
      <alignment horizontal="center" vertical="center"/>
    </xf>
    <xf numFmtId="0" fontId="21" fillId="0" borderId="67" xfId="1" applyFont="1" applyBorder="1" applyAlignment="1">
      <alignment horizontal="center" vertical="center"/>
    </xf>
    <xf numFmtId="0" fontId="22" fillId="0" borderId="60" xfId="0" applyFont="1" applyBorder="1" applyAlignment="1" applyProtection="1">
      <alignment vertical="center" wrapText="1"/>
      <protection locked="0"/>
    </xf>
    <xf numFmtId="1" fontId="4" fillId="0" borderId="67" xfId="0" applyNumberFormat="1" applyFont="1" applyBorder="1" applyAlignment="1">
      <alignment horizontal="center" vertical="center" wrapText="1"/>
    </xf>
    <xf numFmtId="0" fontId="5" fillId="0" borderId="60" xfId="0" applyFont="1" applyBorder="1" applyAlignment="1" applyProtection="1">
      <alignment vertical="center" wrapText="1"/>
      <protection locked="0"/>
    </xf>
    <xf numFmtId="0" fontId="18" fillId="0" borderId="67" xfId="0" applyFont="1" applyFill="1" applyBorder="1" applyAlignment="1">
      <alignment horizontal="center" vertical="center" wrapText="1"/>
    </xf>
    <xf numFmtId="0" fontId="15" fillId="0" borderId="60" xfId="0" applyFont="1" applyBorder="1" applyAlignment="1" applyProtection="1">
      <alignment vertical="center" wrapText="1"/>
      <protection locked="0"/>
    </xf>
    <xf numFmtId="0" fontId="4" fillId="0" borderId="60" xfId="0" applyFont="1" applyBorder="1" applyAlignment="1" applyProtection="1">
      <alignment vertical="center" wrapText="1"/>
      <protection locked="0"/>
    </xf>
    <xf numFmtId="1" fontId="4" fillId="0" borderId="67" xfId="0" applyNumberFormat="1" applyFont="1" applyFill="1" applyBorder="1" applyAlignment="1">
      <alignment horizontal="center" vertical="center" wrapText="1"/>
    </xf>
    <xf numFmtId="0" fontId="15" fillId="0" borderId="60" xfId="0" applyFont="1" applyFill="1" applyBorder="1" applyAlignment="1" applyProtection="1">
      <alignment vertical="center" wrapText="1"/>
      <protection locked="0"/>
    </xf>
    <xf numFmtId="0" fontId="22" fillId="0" borderId="60" xfId="0" applyFont="1" applyFill="1" applyBorder="1" applyAlignment="1" applyProtection="1">
      <alignment vertical="center" wrapText="1"/>
      <protection locked="0"/>
    </xf>
    <xf numFmtId="0" fontId="15" fillId="0" borderId="76" xfId="0" applyFont="1" applyFill="1" applyBorder="1" applyAlignment="1" applyProtection="1">
      <alignment vertical="center" wrapText="1"/>
      <protection locked="0"/>
    </xf>
    <xf numFmtId="0" fontId="15" fillId="0" borderId="44" xfId="0" applyFont="1" applyFill="1" applyBorder="1" applyAlignment="1" applyProtection="1">
      <alignment vertical="center" wrapText="1"/>
      <protection locked="0"/>
    </xf>
    <xf numFmtId="49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44" xfId="7" applyNumberFormat="1" applyFont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 wrapText="1"/>
    </xf>
    <xf numFmtId="0" fontId="21" fillId="0" borderId="44" xfId="7" applyFont="1" applyBorder="1" applyAlignment="1">
      <alignment horizontal="center" vertical="center"/>
    </xf>
    <xf numFmtId="1" fontId="15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7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8" xfId="0" applyFont="1" applyFill="1" applyBorder="1" applyAlignment="1">
      <alignment horizontal="center" wrapText="1"/>
    </xf>
    <xf numFmtId="0" fontId="5" fillId="0" borderId="79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80" xfId="0" applyFont="1" applyFill="1" applyBorder="1" applyAlignment="1">
      <alignment horizontal="center" wrapText="1"/>
    </xf>
    <xf numFmtId="1" fontId="21" fillId="0" borderId="47" xfId="1" applyNumberFormat="1" applyFont="1" applyBorder="1" applyAlignment="1">
      <alignment horizontal="center" vertical="center"/>
    </xf>
    <xf numFmtId="1" fontId="19" fillId="0" borderId="47" xfId="1" applyNumberFormat="1" applyFont="1" applyBorder="1" applyAlignment="1">
      <alignment horizontal="center" vertical="center"/>
    </xf>
    <xf numFmtId="1" fontId="39" fillId="0" borderId="26" xfId="1" applyNumberFormat="1" applyFont="1" applyBorder="1" applyAlignment="1">
      <alignment horizontal="center" vertical="center"/>
    </xf>
    <xf numFmtId="1" fontId="39" fillId="2" borderId="26" xfId="1" applyNumberFormat="1" applyFont="1" applyFill="1" applyBorder="1" applyAlignment="1">
      <alignment horizontal="center" vertical="center"/>
    </xf>
    <xf numFmtId="0" fontId="28" fillId="4" borderId="15" xfId="1" applyFont="1" applyFill="1" applyBorder="1" applyAlignment="1" applyProtection="1">
      <alignment horizontal="center" vertical="center"/>
      <protection locked="0"/>
    </xf>
    <xf numFmtId="0" fontId="28" fillId="4" borderId="26" xfId="1" applyFont="1" applyFill="1" applyBorder="1" applyAlignment="1" applyProtection="1">
      <alignment horizontal="center" vertical="center"/>
      <protection locked="0"/>
    </xf>
    <xf numFmtId="0" fontId="41" fillId="0" borderId="0" xfId="0" applyFont="1"/>
    <xf numFmtId="0" fontId="11" fillId="0" borderId="2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8" fillId="0" borderId="82" xfId="0" applyFont="1" applyFill="1" applyBorder="1" applyAlignment="1">
      <alignment horizontal="center" vertical="center" textRotation="90"/>
    </xf>
    <xf numFmtId="0" fontId="8" fillId="0" borderId="83" xfId="0" applyFont="1" applyFill="1" applyBorder="1" applyAlignment="1">
      <alignment horizontal="center"/>
    </xf>
    <xf numFmtId="0" fontId="4" fillId="0" borderId="29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26" xfId="0" applyFont="1" applyFill="1" applyBorder="1" applyAlignment="1" applyProtection="1">
      <alignment horizontal="center" vertical="center" textRotation="90" wrapText="1"/>
      <protection locked="0"/>
    </xf>
    <xf numFmtId="0" fontId="5" fillId="0" borderId="44" xfId="0" applyFont="1" applyFill="1" applyBorder="1" applyAlignment="1" applyProtection="1">
      <alignment horizontal="center" vertical="center" textRotation="90" wrapText="1"/>
      <protection locked="0"/>
    </xf>
    <xf numFmtId="0" fontId="5" fillId="0" borderId="91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44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wrapText="1"/>
    </xf>
    <xf numFmtId="0" fontId="5" fillId="0" borderId="67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textRotation="90" wrapText="1"/>
    </xf>
    <xf numFmtId="0" fontId="5" fillId="0" borderId="77" xfId="0" applyFont="1" applyFill="1" applyBorder="1" applyAlignment="1">
      <alignment horizontal="center" vertical="center" textRotation="90" wrapText="1"/>
    </xf>
    <xf numFmtId="0" fontId="5" fillId="0" borderId="85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21" fillId="0" borderId="5" xfId="1" applyFont="1" applyBorder="1" applyAlignment="1">
      <alignment horizontal="left" vertical="center" wrapText="1"/>
    </xf>
    <xf numFmtId="0" fontId="0" fillId="0" borderId="8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top" wrapText="1"/>
    </xf>
    <xf numFmtId="0" fontId="4" fillId="0" borderId="89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left" vertical="center" wrapText="1" shrinkToFit="1"/>
    </xf>
    <xf numFmtId="0" fontId="4" fillId="0" borderId="9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wrapText="1"/>
    </xf>
    <xf numFmtId="0" fontId="5" fillId="0" borderId="84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textRotation="90" wrapText="1" shrinkToFit="1"/>
    </xf>
    <xf numFmtId="0" fontId="5" fillId="0" borderId="44" xfId="0" applyFont="1" applyFill="1" applyBorder="1" applyAlignment="1">
      <alignment horizontal="center" vertical="center" textRotation="90" wrapText="1" shrinkToFit="1"/>
    </xf>
    <xf numFmtId="0" fontId="15" fillId="0" borderId="26" xfId="0" applyFont="1" applyFill="1" applyBorder="1" applyAlignment="1">
      <alignment horizontal="center" wrapText="1"/>
    </xf>
    <xf numFmtId="0" fontId="15" fillId="0" borderId="67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left" vertical="top" wrapText="1"/>
    </xf>
    <xf numFmtId="0" fontId="0" fillId="0" borderId="0" xfId="0" applyFill="1" applyBorder="1"/>
    <xf numFmtId="0" fontId="1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10">
    <cellStyle name="Excel Built-in Excel Built-in Обычный 2" xfId="1"/>
    <cellStyle name="Excel Built-in Excel Built-in Обычный 3" xfId="2"/>
    <cellStyle name="Heading 1" xfId="3"/>
    <cellStyle name="Heading1 1" xfId="4"/>
    <cellStyle name="Result 1" xfId="5"/>
    <cellStyle name="Result2 1" xfId="6"/>
    <cellStyle name="Обычный" xfId="0" builtinId="0"/>
    <cellStyle name="Обычный 2" xfId="7"/>
    <cellStyle name="Обычный 3" xfId="8"/>
    <cellStyle name="Обычн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8</xdr:row>
      <xdr:rowOff>161924</xdr:rowOff>
    </xdr:from>
    <xdr:to>
      <xdr:col>54</xdr:col>
      <xdr:colOff>238125</xdr:colOff>
      <xdr:row>15</xdr:row>
      <xdr:rowOff>0</xdr:rowOff>
    </xdr:to>
    <xdr:sp macro="" textlink="" fLocksText="0">
      <xdr:nvSpPr>
        <xdr:cNvPr id="1025" name="Text 1">
          <a:extLst>
            <a:ext uri="{FF2B5EF4-FFF2-40B4-BE49-F238E27FC236}">
              <a16:creationId xmlns:a16="http://schemas.microsoft.com/office/drawing/2014/main" id="{018EEEDD-B5E0-4260-81AB-B3F933531287}"/>
            </a:ext>
          </a:extLst>
        </xdr:cNvPr>
        <xdr:cNvSpPr>
          <a:spLocks noChangeArrowheads="1"/>
        </xdr:cNvSpPr>
      </xdr:nvSpPr>
      <xdr:spPr bwMode="auto">
        <a:xfrm>
          <a:off x="3476625" y="1457324"/>
          <a:ext cx="7019925" cy="1857375"/>
        </a:xfrm>
        <a:custGeom>
          <a:avLst/>
          <a:gdLst>
            <a:gd name="G0" fmla="+- 19727 0 0"/>
            <a:gd name="G1" fmla="+- 4873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19727 1 2"/>
            <a:gd name="G19" fmla="+- 19727 0 0"/>
            <a:gd name="G20" fmla="*/ 4873 1 2"/>
            <a:gd name="G21" fmla="+- 4873 0 0"/>
            <a:gd name="T0" fmla="*/ G11 w 19798"/>
            <a:gd name="T1" fmla="*/ G17 h 4922"/>
            <a:gd name="T2" fmla="*/ G13 w 19798"/>
            <a:gd name="T3" fmla="*/ G15 h 492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8" h="4922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образовательной программы среднего профессионального образования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 профессионального образовательного учреждения Астраханской области  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"Астраханский колледж арт - фэшн индустрии"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программы подготовки специалистов среднего звена</a:t>
          </a:r>
        </a:p>
        <a:p>
          <a:pPr algn="ctr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по специальности 38.02.04 Коммерция (по отраслям)</a:t>
          </a:r>
        </a:p>
      </xdr:txBody>
    </xdr:sp>
    <xdr:clientData/>
  </xdr:twoCellAnchor>
  <xdr:twoCellAnchor>
    <xdr:from>
      <xdr:col>45</xdr:col>
      <xdr:colOff>47625</xdr:colOff>
      <xdr:row>13</xdr:row>
      <xdr:rowOff>190500</xdr:rowOff>
    </xdr:from>
    <xdr:to>
      <xdr:col>58</xdr:col>
      <xdr:colOff>409575</xdr:colOff>
      <xdr:row>25</xdr:row>
      <xdr:rowOff>9525</xdr:rowOff>
    </xdr:to>
    <xdr:sp macro="" textlink="" fLocksText="0">
      <xdr:nvSpPr>
        <xdr:cNvPr id="1027" name="Text 3">
          <a:extLst>
            <a:ext uri="{FF2B5EF4-FFF2-40B4-BE49-F238E27FC236}">
              <a16:creationId xmlns:a16="http://schemas.microsoft.com/office/drawing/2014/main" id="{6E56A201-EB83-487F-9AED-13ADDA7E24C9}"/>
            </a:ext>
          </a:extLst>
        </xdr:cNvPr>
        <xdr:cNvSpPr>
          <a:spLocks noChangeArrowheads="1"/>
        </xdr:cNvSpPr>
      </xdr:nvSpPr>
      <xdr:spPr bwMode="auto">
        <a:xfrm>
          <a:off x="8286750" y="3314700"/>
          <a:ext cx="4886325" cy="4048125"/>
        </a:xfrm>
        <a:custGeom>
          <a:avLst/>
          <a:gdLst>
            <a:gd name="G0" fmla="+- 13744 0 0"/>
            <a:gd name="G1" fmla="+- 4894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13744 1 2"/>
            <a:gd name="G19" fmla="+- 13744 0 0"/>
            <a:gd name="G20" fmla="*/ 4894 1 2"/>
            <a:gd name="G21" fmla="+- 4894 0 0"/>
            <a:gd name="T0" fmla="*/ G11 w 13816"/>
            <a:gd name="T1" fmla="*/ G17 h 4952"/>
            <a:gd name="T2" fmla="*/ G13 w 13816"/>
            <a:gd name="T3" fmla="*/ G15 h 495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6" h="4952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Квалификация: менеджер по продажам</a:t>
          </a:r>
        </a:p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Форма обучения - очная</a:t>
          </a:r>
        </a:p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Нормативный срок обучения:</a:t>
          </a:r>
        </a:p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- на </a:t>
          </a:r>
          <a:r>
            <a:rPr lang="ru-RU" sz="14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базе основного общего </a:t>
          </a: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- 2 года 10 месяцев</a:t>
          </a:r>
        </a:p>
        <a:p>
          <a:pPr algn="l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Профиль получаемого профессионального образования -</a:t>
          </a:r>
        </a:p>
        <a:p>
          <a:pPr algn="l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социально-экономический</a:t>
          </a:r>
        </a:p>
      </xdr:txBody>
    </xdr:sp>
    <xdr:clientData/>
  </xdr:twoCellAnchor>
  <xdr:twoCellAnchor>
    <xdr:from>
      <xdr:col>1</xdr:col>
      <xdr:colOff>28575</xdr:colOff>
      <xdr:row>27</xdr:row>
      <xdr:rowOff>95250</xdr:rowOff>
    </xdr:from>
    <xdr:to>
      <xdr:col>5</xdr:col>
      <xdr:colOff>0</xdr:colOff>
      <xdr:row>29</xdr:row>
      <xdr:rowOff>28575</xdr:rowOff>
    </xdr:to>
    <xdr:sp macro="" textlink="" fLocksText="0">
      <xdr:nvSpPr>
        <xdr:cNvPr id="1033" name="Text 10">
          <a:extLst>
            <a:ext uri="{FF2B5EF4-FFF2-40B4-BE49-F238E27FC236}">
              <a16:creationId xmlns:a16="http://schemas.microsoft.com/office/drawing/2014/main" id="{4CC03409-E57C-4E06-ADC3-FBA7FDEA28AA}"/>
            </a:ext>
          </a:extLst>
        </xdr:cNvPr>
        <xdr:cNvSpPr>
          <a:spLocks noChangeArrowheads="1"/>
        </xdr:cNvSpPr>
      </xdr:nvSpPr>
      <xdr:spPr bwMode="auto">
        <a:xfrm>
          <a:off x="352425" y="4400550"/>
          <a:ext cx="1028700" cy="295275"/>
        </a:xfrm>
        <a:custGeom>
          <a:avLst/>
          <a:gdLst>
            <a:gd name="G0" fmla="+- 2900 0 0"/>
            <a:gd name="G1" fmla="+- 850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2900 1 2"/>
            <a:gd name="G19" fmla="+- 2900 0 0"/>
            <a:gd name="G20" fmla="*/ 850 1 2"/>
            <a:gd name="G21" fmla="+- 850 0 0"/>
            <a:gd name="T0" fmla="*/ G11 w 2934"/>
            <a:gd name="T1" fmla="*/ G17 h 878"/>
            <a:gd name="T2" fmla="*/ G13 w 2934"/>
            <a:gd name="T3" fmla="*/ G15 h 87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4" h="878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Теоретическое обучение</a:t>
          </a:r>
        </a:p>
      </xdr:txBody>
    </xdr:sp>
    <xdr:clientData/>
  </xdr:twoCellAnchor>
  <xdr:twoCellAnchor>
    <xdr:from>
      <xdr:col>5</xdr:col>
      <xdr:colOff>104775</xdr:colOff>
      <xdr:row>27</xdr:row>
      <xdr:rowOff>76200</xdr:rowOff>
    </xdr:from>
    <xdr:to>
      <xdr:col>10</xdr:col>
      <xdr:colOff>123825</xdr:colOff>
      <xdr:row>30</xdr:row>
      <xdr:rowOff>76200</xdr:rowOff>
    </xdr:to>
    <xdr:sp macro="" textlink="" fLocksText="0">
      <xdr:nvSpPr>
        <xdr:cNvPr id="1034" name="Text 11">
          <a:extLst>
            <a:ext uri="{FF2B5EF4-FFF2-40B4-BE49-F238E27FC236}">
              <a16:creationId xmlns:a16="http://schemas.microsoft.com/office/drawing/2014/main" id="{F91140F3-0C2C-4D37-A7CD-4E8B11FF338C}"/>
            </a:ext>
          </a:extLst>
        </xdr:cNvPr>
        <xdr:cNvSpPr>
          <a:spLocks noChangeArrowheads="1"/>
        </xdr:cNvSpPr>
      </xdr:nvSpPr>
      <xdr:spPr bwMode="auto">
        <a:xfrm>
          <a:off x="1485900" y="4381500"/>
          <a:ext cx="876300" cy="542925"/>
        </a:xfrm>
        <a:custGeom>
          <a:avLst/>
          <a:gdLst>
            <a:gd name="G0" fmla="+- 2451 0 0"/>
            <a:gd name="G1" fmla="+- 1526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2451 1 2"/>
            <a:gd name="G19" fmla="+- 2451 0 0"/>
            <a:gd name="G20" fmla="*/ 1526 1 2"/>
            <a:gd name="G21" fmla="+- 1526 0 0"/>
            <a:gd name="T0" fmla="*/ G11 w 2459"/>
            <a:gd name="T1" fmla="*/ G17 h 1573"/>
            <a:gd name="T2" fmla="*/ G13 w 2459"/>
            <a:gd name="T3" fmla="*/ G15 h 1573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59" h="1573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11</xdr:col>
      <xdr:colOff>85725</xdr:colOff>
      <xdr:row>27</xdr:row>
      <xdr:rowOff>57150</xdr:rowOff>
    </xdr:from>
    <xdr:to>
      <xdr:col>17</xdr:col>
      <xdr:colOff>152400</xdr:colOff>
      <xdr:row>29</xdr:row>
      <xdr:rowOff>57150</xdr:rowOff>
    </xdr:to>
    <xdr:sp macro="" textlink="" fLocksText="0">
      <xdr:nvSpPr>
        <xdr:cNvPr id="1035" name="Text 12">
          <a:extLst>
            <a:ext uri="{FF2B5EF4-FFF2-40B4-BE49-F238E27FC236}">
              <a16:creationId xmlns:a16="http://schemas.microsoft.com/office/drawing/2014/main" id="{86AA2C4F-2581-4062-A5F3-A03FDBE91901}"/>
            </a:ext>
          </a:extLst>
        </xdr:cNvPr>
        <xdr:cNvSpPr>
          <a:spLocks noChangeArrowheads="1"/>
        </xdr:cNvSpPr>
      </xdr:nvSpPr>
      <xdr:spPr bwMode="auto">
        <a:xfrm>
          <a:off x="2495550" y="4362450"/>
          <a:ext cx="1095375" cy="361950"/>
        </a:xfrm>
        <a:custGeom>
          <a:avLst/>
          <a:gdLst>
            <a:gd name="G0" fmla="+- 3071 0 0"/>
            <a:gd name="G1" fmla="+- 1055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3071 1 2"/>
            <a:gd name="G19" fmla="+- 3071 0 0"/>
            <a:gd name="G20" fmla="*/ 1055 1 2"/>
            <a:gd name="G21" fmla="+- 1055 0 0"/>
            <a:gd name="T0" fmla="*/ G11 w 3099"/>
            <a:gd name="T1" fmla="*/ G17 h 1092"/>
            <a:gd name="T2" fmla="*/ G13 w 3099"/>
            <a:gd name="T3" fmla="*/ G15 h 109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9" h="1092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Производственная практика</a:t>
          </a:r>
        </a:p>
      </xdr:txBody>
    </xdr:sp>
    <xdr:clientData/>
  </xdr:twoCellAnchor>
  <xdr:twoCellAnchor>
    <xdr:from>
      <xdr:col>19</xdr:col>
      <xdr:colOff>57150</xdr:colOff>
      <xdr:row>27</xdr:row>
      <xdr:rowOff>47625</xdr:rowOff>
    </xdr:from>
    <xdr:to>
      <xdr:col>24</xdr:col>
      <xdr:colOff>66675</xdr:colOff>
      <xdr:row>30</xdr:row>
      <xdr:rowOff>19050</xdr:rowOff>
    </xdr:to>
    <xdr:sp macro="" textlink="" fLocksText="0">
      <xdr:nvSpPr>
        <xdr:cNvPr id="1036" name="Text 13">
          <a:extLst>
            <a:ext uri="{FF2B5EF4-FFF2-40B4-BE49-F238E27FC236}">
              <a16:creationId xmlns:a16="http://schemas.microsoft.com/office/drawing/2014/main" id="{F22EBDAC-C30D-44CC-9FF1-802128859629}"/>
            </a:ext>
          </a:extLst>
        </xdr:cNvPr>
        <xdr:cNvSpPr>
          <a:spLocks noChangeArrowheads="1"/>
        </xdr:cNvSpPr>
      </xdr:nvSpPr>
      <xdr:spPr bwMode="auto">
        <a:xfrm>
          <a:off x="3838575" y="4352925"/>
          <a:ext cx="866775" cy="514350"/>
        </a:xfrm>
        <a:custGeom>
          <a:avLst/>
          <a:gdLst>
            <a:gd name="G0" fmla="+- 2449 0 0"/>
            <a:gd name="G1" fmla="+- 1457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2449 1 2"/>
            <a:gd name="G19" fmla="+- 2449 0 0"/>
            <a:gd name="G20" fmla="*/ 1457 1 2"/>
            <a:gd name="G21" fmla="+- 1457 0 0"/>
            <a:gd name="T0" fmla="*/ G11 w 2458"/>
            <a:gd name="T1" fmla="*/ G17 h 1494"/>
            <a:gd name="T2" fmla="*/ G13 w 2458"/>
            <a:gd name="T3" fmla="*/ G15 h 1494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58" h="1494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Преддипломная практика</a:t>
          </a:r>
        </a:p>
      </xdr:txBody>
    </xdr:sp>
    <xdr:clientData/>
  </xdr:twoCellAnchor>
  <xdr:twoCellAnchor>
    <xdr:from>
      <xdr:col>33</xdr:col>
      <xdr:colOff>57150</xdr:colOff>
      <xdr:row>27</xdr:row>
      <xdr:rowOff>95250</xdr:rowOff>
    </xdr:from>
    <xdr:to>
      <xdr:col>39</xdr:col>
      <xdr:colOff>47625</xdr:colOff>
      <xdr:row>29</xdr:row>
      <xdr:rowOff>76200</xdr:rowOff>
    </xdr:to>
    <xdr:sp macro="" textlink="" fLocksText="0">
      <xdr:nvSpPr>
        <xdr:cNvPr id="1037" name="Text 14">
          <a:extLst>
            <a:ext uri="{FF2B5EF4-FFF2-40B4-BE49-F238E27FC236}">
              <a16:creationId xmlns:a16="http://schemas.microsoft.com/office/drawing/2014/main" id="{53B7597C-6B4E-41F0-8381-7B9576514076}"/>
            </a:ext>
          </a:extLst>
        </xdr:cNvPr>
        <xdr:cNvSpPr>
          <a:spLocks noChangeArrowheads="1"/>
        </xdr:cNvSpPr>
      </xdr:nvSpPr>
      <xdr:spPr bwMode="auto">
        <a:xfrm>
          <a:off x="6238875" y="4400550"/>
          <a:ext cx="1019175" cy="342900"/>
        </a:xfrm>
        <a:custGeom>
          <a:avLst/>
          <a:gdLst>
            <a:gd name="G0" fmla="+- 2874 0 0"/>
            <a:gd name="G1" fmla="+- 1002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2874 1 2"/>
            <a:gd name="G19" fmla="+- 2874 0 0"/>
            <a:gd name="G20" fmla="*/ 1002 1 2"/>
            <a:gd name="G21" fmla="+- 1002 0 0"/>
            <a:gd name="T0" fmla="*/ G11 w 2907"/>
            <a:gd name="T1" fmla="*/ G17 h 1039"/>
            <a:gd name="T2" fmla="*/ G13 w 2907"/>
            <a:gd name="T3" fmla="*/ G15 h 103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07" h="1039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Защита ВКР</a:t>
          </a:r>
        </a:p>
      </xdr:txBody>
    </xdr:sp>
    <xdr:clientData/>
  </xdr:twoCellAnchor>
  <xdr:twoCellAnchor>
    <xdr:from>
      <xdr:col>25</xdr:col>
      <xdr:colOff>152400</xdr:colOff>
      <xdr:row>27</xdr:row>
      <xdr:rowOff>66675</xdr:rowOff>
    </xdr:from>
    <xdr:to>
      <xdr:col>31</xdr:col>
      <xdr:colOff>66675</xdr:colOff>
      <xdr:row>29</xdr:row>
      <xdr:rowOff>47625</xdr:rowOff>
    </xdr:to>
    <xdr:sp macro="" textlink="" fLocksText="0">
      <xdr:nvSpPr>
        <xdr:cNvPr id="1038" name="Text 15">
          <a:extLst>
            <a:ext uri="{FF2B5EF4-FFF2-40B4-BE49-F238E27FC236}">
              <a16:creationId xmlns:a16="http://schemas.microsoft.com/office/drawing/2014/main" id="{D22FE603-3C64-4782-8037-2DD1E84180B2}"/>
            </a:ext>
          </a:extLst>
        </xdr:cNvPr>
        <xdr:cNvSpPr>
          <a:spLocks noChangeArrowheads="1"/>
        </xdr:cNvSpPr>
      </xdr:nvSpPr>
      <xdr:spPr bwMode="auto">
        <a:xfrm>
          <a:off x="4962525" y="4371975"/>
          <a:ext cx="942975" cy="342900"/>
        </a:xfrm>
        <a:custGeom>
          <a:avLst/>
          <a:gdLst>
            <a:gd name="G0" fmla="+- 2649 0 0"/>
            <a:gd name="G1" fmla="+- 985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2649 1 2"/>
            <a:gd name="G19" fmla="+- 2649 0 0"/>
            <a:gd name="G20" fmla="*/ 985 1 2"/>
            <a:gd name="G21" fmla="+- 985 0 0"/>
            <a:gd name="T0" fmla="*/ G11 w 2680"/>
            <a:gd name="T1" fmla="*/ G17 h 1013"/>
            <a:gd name="T2" fmla="*/ G13 w 2680"/>
            <a:gd name="T3" fmla="*/ G15 h 1013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80" h="1013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Промежуточная аттестация</a:t>
          </a:r>
        </a:p>
      </xdr:txBody>
    </xdr:sp>
    <xdr:clientData/>
  </xdr:twoCellAnchor>
  <xdr:twoCellAnchor>
    <xdr:from>
      <xdr:col>42</xdr:col>
      <xdr:colOff>9525</xdr:colOff>
      <xdr:row>27</xdr:row>
      <xdr:rowOff>85725</xdr:rowOff>
    </xdr:from>
    <xdr:to>
      <xdr:col>45</xdr:col>
      <xdr:colOff>76200</xdr:colOff>
      <xdr:row>29</xdr:row>
      <xdr:rowOff>76200</xdr:rowOff>
    </xdr:to>
    <xdr:sp macro="" textlink="" fLocksText="0">
      <xdr:nvSpPr>
        <xdr:cNvPr id="1039" name="Text 16">
          <a:extLst>
            <a:ext uri="{FF2B5EF4-FFF2-40B4-BE49-F238E27FC236}">
              <a16:creationId xmlns:a16="http://schemas.microsoft.com/office/drawing/2014/main" id="{5225862B-7C48-4233-A24D-68DBD3C67535}"/>
            </a:ext>
          </a:extLst>
        </xdr:cNvPr>
        <xdr:cNvSpPr>
          <a:spLocks noChangeArrowheads="1"/>
        </xdr:cNvSpPr>
      </xdr:nvSpPr>
      <xdr:spPr bwMode="auto">
        <a:xfrm>
          <a:off x="7734300" y="4391025"/>
          <a:ext cx="581025" cy="352425"/>
        </a:xfrm>
        <a:custGeom>
          <a:avLst/>
          <a:gdLst>
            <a:gd name="G0" fmla="+- 1619 0 0"/>
            <a:gd name="G1" fmla="+- 1029 0 0"/>
            <a:gd name="G2" fmla="*/ 1 0 51712"/>
            <a:gd name="G3" fmla="+- 21600 0 0"/>
            <a:gd name="G4" fmla="*/ G0 1 21600"/>
            <a:gd name="G5" fmla="*/ G1 1 21600"/>
            <a:gd name="G6" fmla="+- G3 0 G2"/>
            <a:gd name="G7" fmla="*/ G6 1 21600"/>
            <a:gd name="G8" fmla="*/ G2 1 G7"/>
            <a:gd name="G9" fmla="*/ G3 1 G7"/>
            <a:gd name="G10" fmla="*/ G8 G4 1"/>
            <a:gd name="G11" fmla="*/ G10 1 1"/>
            <a:gd name="G12" fmla="*/ G9 G4 1"/>
            <a:gd name="G13" fmla="*/ G12 1 1"/>
            <a:gd name="G14" fmla="*/ G9 G5 1"/>
            <a:gd name="G15" fmla="*/ G14 1 1"/>
            <a:gd name="G16" fmla="*/ G8 G5 1"/>
            <a:gd name="G17" fmla="*/ G16 1 1"/>
            <a:gd name="G18" fmla="*/ 1619 1 2"/>
            <a:gd name="G19" fmla="+- 1619 0 0"/>
            <a:gd name="G20" fmla="*/ 1029 1 2"/>
            <a:gd name="G21" fmla="+- 1029 0 0"/>
            <a:gd name="T0" fmla="*/ G11 w 1625"/>
            <a:gd name="T1" fmla="*/ G17 h 1066"/>
            <a:gd name="T2" fmla="*/ G13 w 1625"/>
            <a:gd name="T3" fmla="*/ G15 h 1066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25" h="1066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54</xdr:col>
      <xdr:colOff>219075</xdr:colOff>
      <xdr:row>0</xdr:row>
      <xdr:rowOff>104775</xdr:rowOff>
    </xdr:from>
    <xdr:to>
      <xdr:col>59</xdr:col>
      <xdr:colOff>116499</xdr:colOff>
      <xdr:row>9</xdr:row>
      <xdr:rowOff>8793</xdr:rowOff>
    </xdr:to>
    <xdr:sp macro="" textlink="" fLocksText="0">
      <xdr:nvSpPr>
        <xdr:cNvPr id="12" name="CustomShape 1">
          <a:extLst>
            <a:ext uri="{FF2B5EF4-FFF2-40B4-BE49-F238E27FC236}">
              <a16:creationId xmlns:a16="http://schemas.microsoft.com/office/drawing/2014/main" id="{610ADB2E-2F83-4EA2-AC08-F6156391989C}"/>
            </a:ext>
          </a:extLst>
        </xdr:cNvPr>
        <xdr:cNvSpPr>
          <a:spLocks noChangeArrowheads="1"/>
        </xdr:cNvSpPr>
      </xdr:nvSpPr>
      <xdr:spPr bwMode="auto">
        <a:xfrm>
          <a:off x="10477500" y="104775"/>
          <a:ext cx="2964474" cy="1361343"/>
        </a:xfrm>
        <a:custGeom>
          <a:avLst/>
          <a:gdLst>
            <a:gd name="G0" fmla="+- 8137 0 0"/>
            <a:gd name="G1" fmla="+- 4328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УТВЕРЖДАЮ</a:t>
          </a:r>
        </a:p>
        <a:p>
          <a:pPr marL="0" marR="0" lvl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Директор ГАПОУ АО "Астраханский колледж арт - фэшн индустрии"</a:t>
          </a: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</a:t>
          </a: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______________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Бесчастнова Н.В.                                                                                                "_____" ____________ 20____ г.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М.П.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80</xdr:row>
      <xdr:rowOff>19050</xdr:rowOff>
    </xdr:from>
    <xdr:to>
      <xdr:col>1</xdr:col>
      <xdr:colOff>5467350</xdr:colOff>
      <xdr:row>80</xdr:row>
      <xdr:rowOff>66675</xdr:rowOff>
    </xdr:to>
    <xdr:sp macro="" textlink="">
      <xdr:nvSpPr>
        <xdr:cNvPr id="3366" name="Text 1">
          <a:extLst>
            <a:ext uri="{FF2B5EF4-FFF2-40B4-BE49-F238E27FC236}">
              <a16:creationId xmlns:a16="http://schemas.microsoft.com/office/drawing/2014/main" id="{B878911B-46A7-4E91-8C4D-3158E581776C}"/>
            </a:ext>
          </a:extLst>
        </xdr:cNvPr>
        <xdr:cNvSpPr>
          <a:spLocks noChangeArrowheads="1"/>
        </xdr:cNvSpPr>
      </xdr:nvSpPr>
      <xdr:spPr bwMode="auto">
        <a:xfrm>
          <a:off x="295275" y="21478875"/>
          <a:ext cx="5715000" cy="47625"/>
        </a:xfrm>
        <a:custGeom>
          <a:avLst/>
          <a:gdLst>
            <a:gd name="T0" fmla="*/ 2147483646 w 16117"/>
            <a:gd name="T1" fmla="*/ 2147483646 h 184"/>
            <a:gd name="T2" fmla="*/ 2147483646 w 16117"/>
            <a:gd name="T3" fmla="*/ 2147483646 h 184"/>
            <a:gd name="T4" fmla="*/ 0 w 16117"/>
            <a:gd name="T5" fmla="*/ 2147483646 h 184"/>
            <a:gd name="T6" fmla="*/ 2147483646 w 16117"/>
            <a:gd name="T7" fmla="*/ 0 h 184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7"/>
            <a:gd name="T13" fmla="*/ 0 h 184"/>
            <a:gd name="T14" fmla="*/ 16112 w 16117"/>
            <a:gd name="T15" fmla="*/ 131 h 1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7" h="184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304800</xdr:colOff>
      <xdr:row>67</xdr:row>
      <xdr:rowOff>9525</xdr:rowOff>
    </xdr:from>
    <xdr:to>
      <xdr:col>2</xdr:col>
      <xdr:colOff>685800</xdr:colOff>
      <xdr:row>67</xdr:row>
      <xdr:rowOff>66675</xdr:rowOff>
    </xdr:to>
    <xdr:sp macro="" textlink="">
      <xdr:nvSpPr>
        <xdr:cNvPr id="3367" name="Text Box 14">
          <a:extLst>
            <a:ext uri="{FF2B5EF4-FFF2-40B4-BE49-F238E27FC236}">
              <a16:creationId xmlns:a16="http://schemas.microsoft.com/office/drawing/2014/main" id="{E69E85EF-62EA-4B35-ABC4-EB3EFE0FA4C2}"/>
            </a:ext>
          </a:extLst>
        </xdr:cNvPr>
        <xdr:cNvSpPr>
          <a:spLocks noChangeArrowheads="1"/>
        </xdr:cNvSpPr>
      </xdr:nvSpPr>
      <xdr:spPr bwMode="auto">
        <a:xfrm>
          <a:off x="847725" y="19002375"/>
          <a:ext cx="5895975" cy="57150"/>
        </a:xfrm>
        <a:custGeom>
          <a:avLst/>
          <a:gdLst>
            <a:gd name="T0" fmla="*/ 2147483646 w 16675"/>
            <a:gd name="T1" fmla="*/ 2147483646 h 188"/>
            <a:gd name="T2" fmla="*/ 2147483646 w 16675"/>
            <a:gd name="T3" fmla="*/ 2147483646 h 188"/>
            <a:gd name="T4" fmla="*/ 0 w 16675"/>
            <a:gd name="T5" fmla="*/ 2147483646 h 188"/>
            <a:gd name="T6" fmla="*/ 2147483646 w 16675"/>
            <a:gd name="T7" fmla="*/ 0 h 188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675"/>
            <a:gd name="T13" fmla="*/ 0 h 188"/>
            <a:gd name="T14" fmla="*/ 16594 w 16675"/>
            <a:gd name="T15" fmla="*/ 152 h 18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675" h="188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BM136"/>
  <sheetViews>
    <sheetView topLeftCell="A10" workbookViewId="0">
      <selection activeCell="BM13" sqref="BM13"/>
    </sheetView>
  </sheetViews>
  <sheetFormatPr defaultColWidth="8.625" defaultRowHeight="12.75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6.375" style="1" customWidth="1"/>
    <col min="61" max="61" width="9.375" style="1" customWidth="1"/>
    <col min="62" max="62" width="5" style="1" customWidth="1"/>
    <col min="63" max="63" width="7.5" style="1" customWidth="1"/>
    <col min="64" max="16384" width="8.625" style="1"/>
  </cols>
  <sheetData>
    <row r="10" spans="2:64" ht="15.7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 s="3"/>
      <c r="BH10" s="3"/>
      <c r="BI10"/>
      <c r="BJ10"/>
      <c r="BK10"/>
      <c r="BL10"/>
    </row>
    <row r="11" spans="2:64" ht="14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2:64" ht="14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2:64" ht="87" customHeight="1">
      <c r="B13"/>
      <c r="C13"/>
      <c r="D13"/>
      <c r="E13"/>
      <c r="F13"/>
      <c r="G13"/>
      <c r="H13"/>
      <c r="I13"/>
      <c r="J13" s="1" t="s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2:64" ht="87" customHeight="1">
      <c r="B14"/>
      <c r="C14"/>
      <c r="D14"/>
      <c r="E14"/>
      <c r="F14"/>
      <c r="G14"/>
      <c r="H14"/>
      <c r="I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2:64" ht="61.5" customHeight="1">
      <c r="B15"/>
      <c r="C15"/>
      <c r="D15"/>
      <c r="E15"/>
      <c r="F15"/>
      <c r="G15"/>
      <c r="H15"/>
      <c r="I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 s="395" t="s">
        <v>279</v>
      </c>
      <c r="BE15"/>
      <c r="BF15"/>
      <c r="BG15"/>
      <c r="BH15"/>
      <c r="BI15"/>
      <c r="BJ15"/>
      <c r="BK15"/>
      <c r="BL15"/>
    </row>
    <row r="16" spans="2:64" ht="19.5" customHeight="1">
      <c r="B16"/>
      <c r="C16"/>
      <c r="D16"/>
      <c r="E16"/>
      <c r="F16"/>
      <c r="G16"/>
      <c r="H16"/>
      <c r="I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 s="395"/>
      <c r="BE16"/>
      <c r="BF16"/>
      <c r="BG16"/>
      <c r="BH16"/>
      <c r="BI16"/>
      <c r="BJ16"/>
      <c r="BK16"/>
      <c r="BL16"/>
    </row>
    <row r="17" spans="2:65" ht="15.75">
      <c r="B17" s="399" t="s">
        <v>1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6"/>
      <c r="AU17" s="6"/>
      <c r="AV17" s="6"/>
      <c r="AW17" s="6"/>
      <c r="AX17" s="6"/>
      <c r="AY17" s="6"/>
      <c r="AZ17" s="6"/>
      <c r="BA17" s="6"/>
      <c r="BB17" s="6"/>
      <c r="BC17"/>
      <c r="BD17" s="7" t="s">
        <v>2</v>
      </c>
      <c r="BE17" s="5"/>
      <c r="BF17" s="5"/>
      <c r="BG17" s="5"/>
      <c r="BH17" s="5"/>
      <c r="BI17" s="8"/>
      <c r="BJ17" s="8"/>
      <c r="BK17" s="8"/>
      <c r="BL17" s="1" t="s">
        <v>3</v>
      </c>
    </row>
    <row r="18" spans="2:65">
      <c r="B18" s="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4"/>
      <c r="BE18" s="5"/>
      <c r="BF18" s="5"/>
      <c r="BG18" s="5"/>
      <c r="BH18" s="5"/>
      <c r="BI18" s="5"/>
      <c r="BJ18" s="5"/>
      <c r="BK18" s="5"/>
    </row>
    <row r="19" spans="2:65">
      <c r="B19" s="400" t="s">
        <v>4</v>
      </c>
      <c r="C19" s="401" t="s">
        <v>5</v>
      </c>
      <c r="D19" s="401"/>
      <c r="E19" s="401"/>
      <c r="F19" s="401"/>
      <c r="G19" s="401"/>
      <c r="H19" s="397" t="s">
        <v>6</v>
      </c>
      <c r="I19" s="397"/>
      <c r="J19" s="397"/>
      <c r="K19" s="397"/>
      <c r="L19" s="397" t="s">
        <v>7</v>
      </c>
      <c r="M19" s="397"/>
      <c r="N19" s="397"/>
      <c r="O19" s="397"/>
      <c r="P19" s="397" t="s">
        <v>8</v>
      </c>
      <c r="Q19" s="397"/>
      <c r="R19" s="397"/>
      <c r="S19" s="397"/>
      <c r="T19" s="397"/>
      <c r="U19" s="397" t="s">
        <v>9</v>
      </c>
      <c r="V19" s="397"/>
      <c r="W19" s="397"/>
      <c r="X19" s="397"/>
      <c r="Y19" s="397" t="s">
        <v>10</v>
      </c>
      <c r="Z19" s="397"/>
      <c r="AA19" s="397"/>
      <c r="AB19" s="397"/>
      <c r="AC19" s="397" t="s">
        <v>11</v>
      </c>
      <c r="AD19" s="397"/>
      <c r="AE19" s="397"/>
      <c r="AF19" s="397"/>
      <c r="AG19" s="397"/>
      <c r="AH19" s="397" t="s">
        <v>12</v>
      </c>
      <c r="AI19" s="397"/>
      <c r="AJ19" s="397"/>
      <c r="AK19" s="397"/>
      <c r="AL19" s="397" t="s">
        <v>13</v>
      </c>
      <c r="AM19" s="397"/>
      <c r="AN19" s="397"/>
      <c r="AO19" s="397"/>
      <c r="AP19" s="397" t="s">
        <v>14</v>
      </c>
      <c r="AQ19" s="397"/>
      <c r="AR19" s="397"/>
      <c r="AS19" s="397"/>
      <c r="AT19" s="397" t="s">
        <v>15</v>
      </c>
      <c r="AU19" s="397"/>
      <c r="AV19" s="397"/>
      <c r="AW19" s="397"/>
      <c r="AX19" s="398" t="s">
        <v>16</v>
      </c>
      <c r="AY19" s="398"/>
      <c r="AZ19" s="398"/>
      <c r="BA19" s="398"/>
      <c r="BB19" s="398"/>
      <c r="BC19" s="400" t="s">
        <v>4</v>
      </c>
      <c r="BD19" s="10" t="s">
        <v>17</v>
      </c>
      <c r="BE19" s="11" t="s">
        <v>18</v>
      </c>
      <c r="BF19" s="396" t="s">
        <v>19</v>
      </c>
      <c r="BG19" s="396"/>
      <c r="BH19" s="12" t="s">
        <v>20</v>
      </c>
      <c r="BI19" s="13" t="s">
        <v>21</v>
      </c>
      <c r="BJ19" s="13" t="s">
        <v>22</v>
      </c>
      <c r="BK19" s="14" t="s">
        <v>23</v>
      </c>
    </row>
    <row r="20" spans="2:65" ht="14.25">
      <c r="B20" s="400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6"/>
      <c r="S20" s="16"/>
      <c r="T20" s="16"/>
      <c r="U20" s="16"/>
      <c r="V20" s="16"/>
      <c r="W20" s="16"/>
      <c r="X20" s="16"/>
      <c r="Y20" s="16"/>
      <c r="Z20" s="17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8"/>
      <c r="AQ20" s="19"/>
      <c r="AR20" s="20"/>
      <c r="AS20" s="21"/>
      <c r="AT20" s="17"/>
      <c r="AU20" s="22"/>
      <c r="AV20" s="22"/>
      <c r="AW20" s="22"/>
      <c r="AX20" s="22"/>
      <c r="AY20" s="22"/>
      <c r="AZ20" s="22"/>
      <c r="BA20" s="22"/>
      <c r="BB20" s="23"/>
      <c r="BC20" s="400"/>
      <c r="BD20" s="24" t="s">
        <v>24</v>
      </c>
      <c r="BE20" s="25" t="s">
        <v>25</v>
      </c>
      <c r="BF20" s="26" t="s">
        <v>26</v>
      </c>
      <c r="BG20" s="27" t="s">
        <v>27</v>
      </c>
      <c r="BH20" s="25" t="s">
        <v>28</v>
      </c>
      <c r="BI20" s="28" t="s">
        <v>29</v>
      </c>
      <c r="BJ20" s="29" t="s">
        <v>30</v>
      </c>
      <c r="BK20" s="30"/>
    </row>
    <row r="21" spans="2:65" ht="13.5" thickBot="1">
      <c r="B21" s="400"/>
      <c r="C21" s="3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32"/>
      <c r="AT21" s="33"/>
      <c r="AU21" s="33"/>
      <c r="AV21" s="33"/>
      <c r="AW21" s="33"/>
      <c r="AX21" s="33"/>
      <c r="AY21" s="33"/>
      <c r="AZ21" s="33"/>
      <c r="BA21" s="33"/>
      <c r="BB21" s="34"/>
      <c r="BC21" s="400"/>
      <c r="BD21" s="24" t="s">
        <v>31</v>
      </c>
      <c r="BE21" s="35"/>
      <c r="BF21" s="36" t="s">
        <v>32</v>
      </c>
      <c r="BG21" s="25" t="s">
        <v>33</v>
      </c>
      <c r="BH21" s="29" t="s">
        <v>34</v>
      </c>
      <c r="BI21" s="28" t="s">
        <v>34</v>
      </c>
      <c r="BJ21" s="29"/>
      <c r="BK21" s="30"/>
    </row>
    <row r="22" spans="2:65" ht="13.5" thickBot="1">
      <c r="B22" s="400"/>
      <c r="C22" s="37">
        <v>1</v>
      </c>
      <c r="D22" s="38">
        <v>2</v>
      </c>
      <c r="E22" s="38">
        <v>3</v>
      </c>
      <c r="F22" s="38">
        <v>4</v>
      </c>
      <c r="G22" s="38">
        <v>5</v>
      </c>
      <c r="H22" s="38">
        <v>6</v>
      </c>
      <c r="I22" s="38">
        <v>7</v>
      </c>
      <c r="J22" s="38">
        <v>8</v>
      </c>
      <c r="K22" s="38">
        <v>9</v>
      </c>
      <c r="L22" s="38">
        <v>10</v>
      </c>
      <c r="M22" s="38">
        <v>11</v>
      </c>
      <c r="N22" s="38">
        <v>12</v>
      </c>
      <c r="O22" s="38">
        <v>13</v>
      </c>
      <c r="P22" s="38">
        <v>14</v>
      </c>
      <c r="Q22" s="38">
        <v>15</v>
      </c>
      <c r="R22" s="38">
        <v>16</v>
      </c>
      <c r="S22" s="38">
        <v>17</v>
      </c>
      <c r="T22" s="38">
        <v>18</v>
      </c>
      <c r="U22" s="38">
        <v>19</v>
      </c>
      <c r="V22" s="239">
        <v>20</v>
      </c>
      <c r="W22" s="38">
        <v>21</v>
      </c>
      <c r="X22" s="38">
        <v>22</v>
      </c>
      <c r="Y22" s="38">
        <v>23</v>
      </c>
      <c r="Z22" s="38">
        <v>24</v>
      </c>
      <c r="AA22" s="38">
        <v>25</v>
      </c>
      <c r="AB22" s="38">
        <v>26</v>
      </c>
      <c r="AC22" s="38">
        <v>27</v>
      </c>
      <c r="AD22" s="38">
        <v>28</v>
      </c>
      <c r="AE22" s="38">
        <v>29</v>
      </c>
      <c r="AF22" s="38">
        <v>30</v>
      </c>
      <c r="AG22" s="38">
        <v>31</v>
      </c>
      <c r="AH22" s="38">
        <v>32</v>
      </c>
      <c r="AI22" s="38">
        <v>33</v>
      </c>
      <c r="AJ22" s="38">
        <v>34</v>
      </c>
      <c r="AK22" s="38">
        <v>35</v>
      </c>
      <c r="AL22" s="38">
        <v>36</v>
      </c>
      <c r="AM22" s="38">
        <v>37</v>
      </c>
      <c r="AN22" s="38">
        <v>38</v>
      </c>
      <c r="AO22" s="38">
        <v>39</v>
      </c>
      <c r="AP22" s="38">
        <v>40</v>
      </c>
      <c r="AQ22" s="38">
        <v>41</v>
      </c>
      <c r="AR22" s="38">
        <v>42</v>
      </c>
      <c r="AS22" s="39">
        <v>43</v>
      </c>
      <c r="AT22" s="38">
        <v>44</v>
      </c>
      <c r="AU22" s="38">
        <v>45</v>
      </c>
      <c r="AV22" s="38">
        <v>46</v>
      </c>
      <c r="AW22" s="38">
        <v>47</v>
      </c>
      <c r="AX22" s="38">
        <v>48</v>
      </c>
      <c r="AY22" s="38">
        <v>49</v>
      </c>
      <c r="AZ22" s="38">
        <v>50</v>
      </c>
      <c r="BA22" s="38">
        <v>51</v>
      </c>
      <c r="BB22" s="39">
        <v>52</v>
      </c>
      <c r="BC22" s="400"/>
      <c r="BD22" s="40" t="s">
        <v>35</v>
      </c>
      <c r="BE22" s="41"/>
      <c r="BF22" s="42"/>
      <c r="BG22" s="43"/>
      <c r="BH22" s="44"/>
      <c r="BI22" s="45"/>
      <c r="BJ22" s="43"/>
      <c r="BK22" s="46"/>
    </row>
    <row r="23" spans="2:65">
      <c r="B23" s="47">
        <v>1</v>
      </c>
      <c r="C23" s="48"/>
      <c r="D23" s="49"/>
      <c r="E23" s="49"/>
      <c r="F23" s="49"/>
      <c r="G23" s="50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50"/>
      <c r="T23" s="50"/>
      <c r="U23" s="234"/>
      <c r="V23" s="238"/>
      <c r="W23" s="235" t="s">
        <v>36</v>
      </c>
      <c r="X23" s="53" t="s">
        <v>37</v>
      </c>
      <c r="Y23" s="54" t="s">
        <v>37</v>
      </c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  <c r="AP23" s="51"/>
      <c r="AQ23" s="55"/>
      <c r="AR23" s="54"/>
      <c r="AS23" s="54" t="s">
        <v>36</v>
      </c>
      <c r="AT23" s="54" t="s">
        <v>37</v>
      </c>
      <c r="AU23" s="56" t="s">
        <v>37</v>
      </c>
      <c r="AV23" s="56" t="s">
        <v>37</v>
      </c>
      <c r="AW23" s="56" t="s">
        <v>37</v>
      </c>
      <c r="AX23" s="56" t="s">
        <v>37</v>
      </c>
      <c r="AY23" s="56" t="s">
        <v>37</v>
      </c>
      <c r="AZ23" s="57" t="s">
        <v>37</v>
      </c>
      <c r="BA23" s="58" t="s">
        <v>37</v>
      </c>
      <c r="BB23" s="59" t="s">
        <v>37</v>
      </c>
      <c r="BC23" s="60" t="s">
        <v>38</v>
      </c>
      <c r="BD23" s="61">
        <v>39</v>
      </c>
      <c r="BE23" s="63">
        <v>0</v>
      </c>
      <c r="BF23" s="63">
        <v>0</v>
      </c>
      <c r="BG23" s="63">
        <v>0</v>
      </c>
      <c r="BH23" s="62">
        <v>2</v>
      </c>
      <c r="BI23" s="63">
        <v>0</v>
      </c>
      <c r="BJ23" s="64">
        <v>11</v>
      </c>
      <c r="BK23" s="65">
        <f>SUM(BD23:BJ23)</f>
        <v>52</v>
      </c>
    </row>
    <row r="24" spans="2:65">
      <c r="B24" s="66">
        <v>2</v>
      </c>
      <c r="C24" s="67"/>
      <c r="D24" s="68"/>
      <c r="E24" s="68"/>
      <c r="F24" s="68"/>
      <c r="G24" s="68"/>
      <c r="H24" s="52"/>
      <c r="I24" s="69"/>
      <c r="J24" s="70"/>
      <c r="K24" s="69"/>
      <c r="L24" s="69"/>
      <c r="M24" s="70"/>
      <c r="N24" s="70"/>
      <c r="O24" s="68"/>
      <c r="P24" s="68"/>
      <c r="Q24" s="68"/>
      <c r="R24" s="52"/>
      <c r="S24" s="52"/>
      <c r="T24" s="52"/>
      <c r="U24" s="75"/>
      <c r="V24" s="237"/>
      <c r="W24" s="235" t="s">
        <v>36</v>
      </c>
      <c r="X24" s="52" t="s">
        <v>37</v>
      </c>
      <c r="Y24" s="52" t="s">
        <v>37</v>
      </c>
      <c r="Z24" s="52"/>
      <c r="AA24" s="52"/>
      <c r="AB24" s="52"/>
      <c r="AC24" s="52"/>
      <c r="AD24" s="71"/>
      <c r="AE24" s="72"/>
      <c r="AF24" s="72"/>
      <c r="AG24" s="72"/>
      <c r="AH24" s="68"/>
      <c r="AI24" s="53"/>
      <c r="AJ24" s="52"/>
      <c r="AK24" s="68"/>
      <c r="AL24" s="68"/>
      <c r="AM24" s="68"/>
      <c r="AN24" s="52"/>
      <c r="AO24" s="52"/>
      <c r="AP24" s="52">
        <v>0</v>
      </c>
      <c r="AQ24" s="52">
        <v>8</v>
      </c>
      <c r="AR24" s="52">
        <v>8</v>
      </c>
      <c r="AS24" s="52" t="s">
        <v>36</v>
      </c>
      <c r="AT24" s="52" t="s">
        <v>37</v>
      </c>
      <c r="AU24" s="54" t="s">
        <v>37</v>
      </c>
      <c r="AV24" s="56" t="s">
        <v>37</v>
      </c>
      <c r="AW24" s="56" t="s">
        <v>37</v>
      </c>
      <c r="AX24" s="56" t="s">
        <v>37</v>
      </c>
      <c r="AY24" s="56" t="s">
        <v>37</v>
      </c>
      <c r="AZ24" s="56" t="s">
        <v>37</v>
      </c>
      <c r="BA24" s="56" t="s">
        <v>37</v>
      </c>
      <c r="BB24" s="73" t="s">
        <v>37</v>
      </c>
      <c r="BC24" s="74" t="s">
        <v>39</v>
      </c>
      <c r="BD24" s="61">
        <v>36</v>
      </c>
      <c r="BE24" s="62">
        <v>1</v>
      </c>
      <c r="BF24" s="62">
        <v>2</v>
      </c>
      <c r="BG24" s="62">
        <v>0</v>
      </c>
      <c r="BH24" s="62">
        <v>2</v>
      </c>
      <c r="BI24" s="62">
        <v>0</v>
      </c>
      <c r="BJ24" s="62">
        <v>11</v>
      </c>
      <c r="BK24" s="65">
        <f>SUM(BD24:BJ24)</f>
        <v>52</v>
      </c>
    </row>
    <row r="25" spans="2:65" ht="13.5" thickBot="1">
      <c r="B25" s="66">
        <v>3</v>
      </c>
      <c r="C25" s="229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231"/>
      <c r="Q25" s="231"/>
      <c r="R25" s="231"/>
      <c r="S25" s="231"/>
      <c r="T25" s="231"/>
      <c r="U25" s="231"/>
      <c r="V25" s="236"/>
      <c r="W25" s="236"/>
      <c r="X25" s="231"/>
      <c r="Y25" s="231"/>
      <c r="Z25" s="230">
        <v>0</v>
      </c>
      <c r="AA25" s="230">
        <v>0</v>
      </c>
      <c r="AB25" s="230">
        <v>0</v>
      </c>
      <c r="AC25" s="230">
        <v>8</v>
      </c>
      <c r="AD25" s="230">
        <v>8</v>
      </c>
      <c r="AE25" s="230">
        <v>8</v>
      </c>
      <c r="AF25" s="230">
        <v>8</v>
      </c>
      <c r="AG25" s="245" t="s">
        <v>36</v>
      </c>
      <c r="AH25" s="231" t="s">
        <v>37</v>
      </c>
      <c r="AI25" s="231" t="s">
        <v>37</v>
      </c>
      <c r="AJ25" s="244" t="s">
        <v>195</v>
      </c>
      <c r="AK25" s="230" t="s">
        <v>195</v>
      </c>
      <c r="AL25" s="230" t="s">
        <v>195</v>
      </c>
      <c r="AM25" s="230" t="s">
        <v>195</v>
      </c>
      <c r="AN25" s="230" t="s">
        <v>194</v>
      </c>
      <c r="AO25" s="230" t="s">
        <v>194</v>
      </c>
      <c r="AP25" s="230" t="s">
        <v>194</v>
      </c>
      <c r="AQ25" s="230" t="s">
        <v>194</v>
      </c>
      <c r="AR25" s="230" t="s">
        <v>194</v>
      </c>
      <c r="AS25" s="231" t="s">
        <v>194</v>
      </c>
      <c r="AT25" s="231" t="s">
        <v>37</v>
      </c>
      <c r="AU25" s="231" t="s">
        <v>37</v>
      </c>
      <c r="AV25" s="232" t="s">
        <v>37</v>
      </c>
      <c r="AW25" s="232" t="s">
        <v>37</v>
      </c>
      <c r="AX25" s="232" t="s">
        <v>37</v>
      </c>
      <c r="AY25" s="232" t="s">
        <v>37</v>
      </c>
      <c r="AZ25" s="232" t="s">
        <v>37</v>
      </c>
      <c r="BA25" s="232" t="s">
        <v>37</v>
      </c>
      <c r="BB25" s="233" t="s">
        <v>37</v>
      </c>
      <c r="BC25" s="76" t="s">
        <v>40</v>
      </c>
      <c r="BD25" s="61">
        <v>23</v>
      </c>
      <c r="BE25" s="62">
        <v>3</v>
      </c>
      <c r="BF25" s="62">
        <v>4</v>
      </c>
      <c r="BG25" s="62">
        <v>4</v>
      </c>
      <c r="BH25" s="62">
        <v>1</v>
      </c>
      <c r="BI25" s="62">
        <v>6</v>
      </c>
      <c r="BJ25" s="62"/>
      <c r="BK25" s="65">
        <f>SUM(BD25:BJ25)</f>
        <v>41</v>
      </c>
    </row>
    <row r="26" spans="2:65" ht="13.5" thickBot="1">
      <c r="B26" s="80"/>
      <c r="C26" s="79"/>
      <c r="D26" s="77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5"/>
      <c r="Q26" s="222"/>
      <c r="R26" s="222"/>
      <c r="S26" s="222"/>
      <c r="T26" s="222"/>
      <c r="U26" s="222"/>
      <c r="V26" s="224"/>
      <c r="W26" s="222"/>
      <c r="X26" s="222"/>
      <c r="Y26" s="222"/>
      <c r="Z26" s="222"/>
      <c r="AA26" s="222"/>
      <c r="AB26" s="224"/>
      <c r="AC26" s="222"/>
      <c r="AD26" s="222"/>
      <c r="AE26" s="222"/>
      <c r="AF26" s="222"/>
      <c r="AG26" s="222"/>
      <c r="AH26" s="224"/>
      <c r="AI26" s="222"/>
      <c r="AJ26" s="222"/>
      <c r="AK26" s="222"/>
      <c r="AL26" s="222"/>
      <c r="AM26" s="222"/>
      <c r="AN26" s="224"/>
      <c r="AO26" s="222"/>
      <c r="AP26" s="222"/>
      <c r="AQ26" s="222"/>
      <c r="AR26" s="222"/>
      <c r="AS26" s="222"/>
      <c r="AT26" s="222"/>
      <c r="AU26" s="78"/>
      <c r="AV26" s="78"/>
      <c r="AW26" s="78"/>
      <c r="AX26" s="78"/>
      <c r="AY26" s="78"/>
      <c r="AZ26" s="78"/>
      <c r="BA26" s="78" t="s">
        <v>41</v>
      </c>
      <c r="BB26" s="78"/>
      <c r="BC26" s="78"/>
      <c r="BD26" s="228">
        <f>SUM(BD23:BD25)</f>
        <v>98</v>
      </c>
      <c r="BE26" s="228">
        <f t="shared" ref="BE26:BK26" si="0">SUM(BE23:BE25)</f>
        <v>4</v>
      </c>
      <c r="BF26" s="228">
        <f t="shared" si="0"/>
        <v>6</v>
      </c>
      <c r="BG26" s="228">
        <f t="shared" si="0"/>
        <v>4</v>
      </c>
      <c r="BH26" s="228">
        <f t="shared" si="0"/>
        <v>5</v>
      </c>
      <c r="BI26" s="228">
        <f t="shared" si="0"/>
        <v>6</v>
      </c>
      <c r="BJ26" s="228">
        <f t="shared" si="0"/>
        <v>22</v>
      </c>
      <c r="BK26" s="258">
        <f t="shared" si="0"/>
        <v>145</v>
      </c>
    </row>
    <row r="27" spans="2:65">
      <c r="B27" s="80"/>
      <c r="C27" s="260"/>
      <c r="D27" s="261"/>
      <c r="E27" s="262"/>
      <c r="F27" s="262"/>
      <c r="G27" s="262"/>
      <c r="H27" s="262"/>
      <c r="I27" s="259" t="s">
        <v>196</v>
      </c>
      <c r="J27" s="262"/>
      <c r="K27" s="262"/>
      <c r="L27" s="262"/>
      <c r="M27" s="262"/>
      <c r="N27" s="262"/>
      <c r="O27" s="259" t="s">
        <v>197</v>
      </c>
      <c r="P27" s="263"/>
      <c r="Q27" s="262"/>
      <c r="R27" s="262"/>
      <c r="S27" s="262"/>
      <c r="T27" s="262"/>
      <c r="U27" s="262"/>
      <c r="V27" s="259" t="s">
        <v>195</v>
      </c>
      <c r="W27" s="262"/>
      <c r="X27" s="262"/>
      <c r="Y27" s="262"/>
      <c r="Z27" s="262"/>
      <c r="AA27" s="262"/>
      <c r="AB27" s="262"/>
      <c r="AC27" s="264" t="s">
        <v>36</v>
      </c>
      <c r="AD27" s="262"/>
      <c r="AE27" s="262"/>
      <c r="AF27" s="262"/>
      <c r="AG27" s="262"/>
      <c r="AH27" s="262"/>
      <c r="AI27" s="262"/>
      <c r="AJ27" s="262"/>
      <c r="AK27" s="259" t="s">
        <v>194</v>
      </c>
      <c r="AL27" s="262"/>
      <c r="AM27" s="262"/>
      <c r="AN27" s="262"/>
      <c r="AO27" s="262"/>
      <c r="AP27" s="262"/>
      <c r="AQ27" s="262"/>
      <c r="AR27" s="259" t="s">
        <v>37</v>
      </c>
      <c r="AS27" s="262"/>
      <c r="AT27" s="262"/>
      <c r="AU27" s="223"/>
      <c r="AV27" s="223"/>
      <c r="AW27" s="223"/>
      <c r="AX27" s="223"/>
      <c r="AY27" s="223"/>
      <c r="AZ27" s="223"/>
      <c r="BA27" s="223"/>
      <c r="BB27" s="223"/>
      <c r="BC27" s="223"/>
      <c r="BD27" s="222"/>
      <c r="BE27" s="222"/>
      <c r="BF27" s="222"/>
      <c r="BG27" s="222"/>
      <c r="BH27" s="222"/>
      <c r="BI27" s="222"/>
      <c r="BJ27" s="224"/>
      <c r="BK27" s="222"/>
      <c r="BL27" s="225"/>
      <c r="BM27" s="225"/>
    </row>
    <row r="28" spans="2:65" ht="14.25">
      <c r="E28" s="225"/>
      <c r="F28" s="222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6"/>
      <c r="AD28" s="226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6"/>
      <c r="AS28" s="225"/>
      <c r="AT28" s="225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5"/>
      <c r="BM28" s="225"/>
    </row>
    <row r="29" spans="2:65" ht="14.25"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6"/>
      <c r="AD29" s="226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6"/>
      <c r="AS29" s="225"/>
      <c r="AT29" s="225"/>
      <c r="AU29" s="262"/>
      <c r="AV29" s="262"/>
      <c r="AW29" s="262"/>
      <c r="AX29" s="262"/>
      <c r="AY29" s="26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5"/>
      <c r="BM29" s="225"/>
    </row>
    <row r="30" spans="2:65" ht="14.25"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6"/>
      <c r="AD30" s="226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 t="s">
        <v>42</v>
      </c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2"/>
      <c r="BF30" s="225"/>
      <c r="BG30" s="225"/>
      <c r="BH30" s="225"/>
      <c r="BI30" s="225"/>
      <c r="BJ30" s="225"/>
      <c r="BK30" s="225"/>
      <c r="BL30" s="225"/>
      <c r="BM30" s="225"/>
    </row>
    <row r="31" spans="2:65"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</row>
    <row r="32" spans="2:65"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</row>
    <row r="33" spans="5:65" ht="14.25"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6"/>
      <c r="AD33" s="226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</row>
    <row r="34" spans="5:65" ht="14.25"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6"/>
      <c r="AD34" s="226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</row>
    <row r="35" spans="5:65" ht="14.25"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6"/>
      <c r="AD35" s="226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</row>
    <row r="36" spans="5:65" ht="14.25"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6"/>
      <c r="AD36" s="226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</row>
    <row r="37" spans="5:65" ht="14.25"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6"/>
      <c r="AD37" s="226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</row>
    <row r="38" spans="5:65"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7"/>
      <c r="AD38" s="227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</row>
    <row r="39" spans="5:65"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</row>
    <row r="40" spans="5:65"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</row>
    <row r="41" spans="5:65"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</row>
    <row r="42" spans="5:65"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</row>
    <row r="43" spans="5:65"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</row>
    <row r="44" spans="5:65"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</row>
    <row r="45" spans="5:65"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</row>
    <row r="46" spans="5:65"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</row>
    <row r="47" spans="5:65"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</row>
    <row r="48" spans="5:65"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</row>
    <row r="49" spans="5:65"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</row>
    <row r="50" spans="5:65"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</row>
    <row r="51" spans="5:65"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</row>
    <row r="52" spans="5:6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</row>
    <row r="53" spans="5:6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</row>
    <row r="54" spans="5:6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</row>
    <row r="55" spans="5:6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</row>
    <row r="56" spans="5:6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</row>
    <row r="57" spans="5:6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</row>
    <row r="58" spans="5:6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</row>
    <row r="59" spans="5:6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</row>
    <row r="60" spans="5:6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</row>
    <row r="61" spans="5:6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</row>
    <row r="62" spans="5:6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</row>
    <row r="63" spans="5:6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</row>
    <row r="64" spans="5:6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</row>
    <row r="65" spans="5:6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</row>
    <row r="66" spans="5:6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</row>
    <row r="67" spans="5:6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</row>
    <row r="68" spans="5:6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</row>
    <row r="69" spans="5:6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</row>
    <row r="70" spans="5:6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</row>
    <row r="71" spans="5:6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</row>
    <row r="72" spans="5:6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</row>
    <row r="73" spans="5:6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</row>
    <row r="74" spans="5:65"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</row>
    <row r="75" spans="5:65"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</row>
    <row r="76" spans="5:65"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</row>
    <row r="77" spans="5:65"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</row>
    <row r="78" spans="5:65"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</row>
    <row r="79" spans="5:65"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</row>
    <row r="80" spans="5:65"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</row>
    <row r="81" spans="5:65"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</row>
    <row r="82" spans="5:65"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</row>
    <row r="83" spans="5:65"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</row>
    <row r="84" spans="5:65"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</row>
    <row r="85" spans="5:65"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</row>
    <row r="86" spans="5:65"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</row>
    <row r="87" spans="5:65"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</row>
    <row r="88" spans="5:65"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</row>
    <row r="89" spans="5:65"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</row>
    <row r="90" spans="5:65"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</row>
    <row r="91" spans="5:65"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</row>
    <row r="92" spans="5:65"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</row>
    <row r="93" spans="5:65"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</row>
    <row r="94" spans="5:65"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</row>
    <row r="95" spans="5:65"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</row>
    <row r="96" spans="5:65"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</row>
    <row r="97" spans="5:65"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</row>
    <row r="98" spans="5:65"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</row>
    <row r="99" spans="5:65"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</row>
    <row r="100" spans="5:65"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</row>
    <row r="101" spans="5:65"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</row>
    <row r="102" spans="5:65"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</row>
    <row r="103" spans="5:65"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</row>
    <row r="104" spans="5:65"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</row>
    <row r="105" spans="5:65"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</row>
    <row r="106" spans="5:65"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</row>
    <row r="107" spans="5:65"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</row>
    <row r="108" spans="5:65"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</row>
    <row r="109" spans="5:65"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</row>
    <row r="110" spans="5:65"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</row>
    <row r="111" spans="5:65"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</row>
    <row r="112" spans="5:65"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</row>
    <row r="113" spans="5:65"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</row>
    <row r="114" spans="5:65"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</row>
    <row r="115" spans="5:65"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</row>
    <row r="116" spans="5:65"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</row>
    <row r="117" spans="5:65"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</row>
    <row r="118" spans="5:65"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</row>
    <row r="119" spans="5:65"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</row>
    <row r="120" spans="5:65"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</row>
    <row r="121" spans="5:65"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</row>
    <row r="122" spans="5:65"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</row>
    <row r="123" spans="5:65"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</row>
    <row r="124" spans="5:65"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</row>
    <row r="125" spans="5:65"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</row>
    <row r="126" spans="5:65"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</row>
    <row r="127" spans="5:65"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</row>
    <row r="128" spans="5:65"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</row>
    <row r="129" spans="5:65"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</row>
    <row r="130" spans="5:65"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</row>
    <row r="131" spans="5:65"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</row>
    <row r="132" spans="5:65"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</row>
    <row r="133" spans="5:65"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</row>
    <row r="134" spans="5:65"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</row>
    <row r="135" spans="5:65"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</row>
    <row r="136" spans="5:65"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</row>
  </sheetData>
  <sheetProtection selectLockedCells="1" selectUnlockedCells="1"/>
  <mergeCells count="16">
    <mergeCell ref="AC19:AG19"/>
    <mergeCell ref="AH19:AK19"/>
    <mergeCell ref="AL19:AO19"/>
    <mergeCell ref="AP19:AS19"/>
    <mergeCell ref="U19:X19"/>
    <mergeCell ref="Y19:AB19"/>
    <mergeCell ref="BF19:BG19"/>
    <mergeCell ref="L19:O19"/>
    <mergeCell ref="AT19:AW19"/>
    <mergeCell ref="AX19:BB19"/>
    <mergeCell ref="B17:AS17"/>
    <mergeCell ref="B19:B22"/>
    <mergeCell ref="C19:G19"/>
    <mergeCell ref="BC19:BC22"/>
    <mergeCell ref="P19:T19"/>
    <mergeCell ref="H19:K19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65" firstPageNumber="0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1"/>
  <sheetViews>
    <sheetView zoomScaleNormal="100" workbookViewId="0">
      <selection sqref="A1:O87"/>
    </sheetView>
  </sheetViews>
  <sheetFormatPr defaultColWidth="8.25" defaultRowHeight="12.75"/>
  <cols>
    <col min="1" max="1" width="9.5" style="81" customWidth="1"/>
    <col min="2" max="2" width="51.875" style="81" customWidth="1"/>
    <col min="3" max="3" width="13.125" style="81" customWidth="1"/>
    <col min="4" max="4" width="7" style="81" customWidth="1"/>
    <col min="5" max="5" width="6.875" style="81" customWidth="1"/>
    <col min="6" max="6" width="6.125" style="81" customWidth="1"/>
    <col min="7" max="7" width="6.875" style="81" customWidth="1"/>
    <col min="8" max="8" width="8.25" style="81"/>
    <col min="9" max="9" width="9.375" style="81" customWidth="1"/>
    <col min="10" max="14" width="4.875" style="82" customWidth="1"/>
    <col min="15" max="15" width="5.375" style="82" customWidth="1"/>
    <col min="16" max="16" width="10" style="81" customWidth="1"/>
    <col min="17" max="17" width="10.125" style="81" customWidth="1"/>
    <col min="18" max="16384" width="8.25" style="81"/>
  </cols>
  <sheetData>
    <row r="1" spans="1:252" ht="27.75" customHeight="1" thickBot="1">
      <c r="A1" s="83"/>
      <c r="B1" s="416" t="s">
        <v>43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30" customHeight="1">
      <c r="A2" s="406" t="s">
        <v>44</v>
      </c>
      <c r="B2" s="413" t="s">
        <v>45</v>
      </c>
      <c r="C2" s="438" t="s">
        <v>46</v>
      </c>
      <c r="D2" s="413" t="s">
        <v>47</v>
      </c>
      <c r="E2" s="413"/>
      <c r="F2" s="413"/>
      <c r="G2" s="413"/>
      <c r="H2" s="413"/>
      <c r="I2" s="436"/>
      <c r="J2" s="406" t="s">
        <v>48</v>
      </c>
      <c r="K2" s="407"/>
      <c r="L2" s="407"/>
      <c r="M2" s="407"/>
      <c r="N2" s="407"/>
      <c r="O2" s="40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.75" customHeight="1">
      <c r="A3" s="409"/>
      <c r="B3" s="414"/>
      <c r="C3" s="418"/>
      <c r="D3" s="404" t="s">
        <v>49</v>
      </c>
      <c r="E3" s="440" t="s">
        <v>50</v>
      </c>
      <c r="F3" s="442" t="s">
        <v>51</v>
      </c>
      <c r="G3" s="442"/>
      <c r="H3" s="442"/>
      <c r="I3" s="443"/>
      <c r="J3" s="409"/>
      <c r="K3" s="410"/>
      <c r="L3" s="410"/>
      <c r="M3" s="410"/>
      <c r="N3" s="410"/>
      <c r="O3" s="41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.75" customHeight="1">
      <c r="A4" s="409"/>
      <c r="B4" s="414"/>
      <c r="C4" s="418"/>
      <c r="D4" s="404"/>
      <c r="E4" s="440"/>
      <c r="F4" s="418" t="s">
        <v>52</v>
      </c>
      <c r="G4" s="420" t="s">
        <v>53</v>
      </c>
      <c r="H4" s="420"/>
      <c r="I4" s="421"/>
      <c r="J4" s="437" t="s">
        <v>54</v>
      </c>
      <c r="K4" s="420"/>
      <c r="L4" s="420" t="s">
        <v>55</v>
      </c>
      <c r="M4" s="420"/>
      <c r="N4" s="420" t="s">
        <v>56</v>
      </c>
      <c r="O4" s="42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2.75" customHeight="1">
      <c r="A5" s="409"/>
      <c r="B5" s="414"/>
      <c r="C5" s="418"/>
      <c r="D5" s="404"/>
      <c r="E5" s="440"/>
      <c r="F5" s="418"/>
      <c r="G5" s="418" t="s">
        <v>57</v>
      </c>
      <c r="H5" s="418" t="s">
        <v>58</v>
      </c>
      <c r="I5" s="425" t="s">
        <v>59</v>
      </c>
      <c r="J5" s="334">
        <v>1</v>
      </c>
      <c r="K5" s="88">
        <v>2</v>
      </c>
      <c r="L5" s="88">
        <v>3</v>
      </c>
      <c r="M5" s="88">
        <v>4</v>
      </c>
      <c r="N5" s="88">
        <v>5</v>
      </c>
      <c r="O5" s="335">
        <v>6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3.25" customHeight="1">
      <c r="A6" s="409"/>
      <c r="B6" s="414"/>
      <c r="C6" s="418"/>
      <c r="D6" s="404"/>
      <c r="E6" s="440"/>
      <c r="F6" s="418"/>
      <c r="G6" s="418"/>
      <c r="H6" s="418"/>
      <c r="I6" s="425"/>
      <c r="J6" s="336" t="s">
        <v>60</v>
      </c>
      <c r="K6" s="89" t="s">
        <v>60</v>
      </c>
      <c r="L6" s="89" t="s">
        <v>60</v>
      </c>
      <c r="M6" s="89" t="s">
        <v>60</v>
      </c>
      <c r="N6" s="89" t="s">
        <v>60</v>
      </c>
      <c r="O6" s="337" t="s">
        <v>60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31.5" customHeight="1">
      <c r="A7" s="409"/>
      <c r="B7" s="414"/>
      <c r="C7" s="418"/>
      <c r="D7" s="404"/>
      <c r="E7" s="440"/>
      <c r="F7" s="418"/>
      <c r="G7" s="418"/>
      <c r="H7" s="418"/>
      <c r="I7" s="425"/>
      <c r="J7" s="338">
        <v>20</v>
      </c>
      <c r="K7" s="90">
        <v>19</v>
      </c>
      <c r="L7" s="90">
        <v>20</v>
      </c>
      <c r="M7" s="90">
        <v>16</v>
      </c>
      <c r="N7" s="90">
        <v>23</v>
      </c>
      <c r="O7" s="339">
        <v>6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59.65" customHeight="1" thickBot="1">
      <c r="A8" s="412"/>
      <c r="B8" s="415"/>
      <c r="C8" s="419"/>
      <c r="D8" s="405"/>
      <c r="E8" s="441"/>
      <c r="F8" s="419"/>
      <c r="G8" s="419"/>
      <c r="H8" s="419"/>
      <c r="I8" s="426"/>
      <c r="J8" s="385" t="s">
        <v>61</v>
      </c>
      <c r="K8" s="386" t="s">
        <v>61</v>
      </c>
      <c r="L8" s="387" t="s">
        <v>61</v>
      </c>
      <c r="M8" s="386" t="s">
        <v>61</v>
      </c>
      <c r="N8" s="386" t="s">
        <v>61</v>
      </c>
      <c r="O8" s="388" t="s">
        <v>61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4.25">
      <c r="A9" s="380">
        <v>1</v>
      </c>
      <c r="B9" s="381">
        <v>2</v>
      </c>
      <c r="C9" s="381">
        <v>3</v>
      </c>
      <c r="D9" s="381">
        <v>4</v>
      </c>
      <c r="E9" s="381">
        <v>5</v>
      </c>
      <c r="F9" s="381">
        <v>6</v>
      </c>
      <c r="G9" s="381">
        <v>7</v>
      </c>
      <c r="H9" s="381">
        <v>8</v>
      </c>
      <c r="I9" s="382">
        <v>9</v>
      </c>
      <c r="J9" s="336">
        <v>10</v>
      </c>
      <c r="K9" s="383">
        <v>11</v>
      </c>
      <c r="L9" s="383">
        <v>12</v>
      </c>
      <c r="M9" s="383">
        <v>13</v>
      </c>
      <c r="N9" s="383">
        <v>14</v>
      </c>
      <c r="O9" s="384">
        <v>15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5.75">
      <c r="A10" s="320" t="s">
        <v>62</v>
      </c>
      <c r="B10" s="92" t="s">
        <v>63</v>
      </c>
      <c r="C10" s="93" t="s">
        <v>205</v>
      </c>
      <c r="D10" s="94">
        <f>D11+D23</f>
        <v>1972</v>
      </c>
      <c r="E10" s="94">
        <f>E11+E23</f>
        <v>808</v>
      </c>
      <c r="F10" s="94">
        <f>F11+F23</f>
        <v>1404</v>
      </c>
      <c r="G10" s="94">
        <f>G11+G23</f>
        <v>568</v>
      </c>
      <c r="H10" s="94">
        <f>H11+H23</f>
        <v>816</v>
      </c>
      <c r="I10" s="358">
        <f>I11+I14+I21+I23</f>
        <v>0</v>
      </c>
      <c r="J10" s="304"/>
      <c r="K10" s="393"/>
      <c r="L10" s="305"/>
      <c r="M10" s="96"/>
      <c r="N10" s="87"/>
      <c r="O10" s="33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5.75">
      <c r="A11" s="321"/>
      <c r="B11" s="97" t="s">
        <v>259</v>
      </c>
      <c r="C11" s="110" t="s">
        <v>204</v>
      </c>
      <c r="D11" s="94">
        <f t="shared" ref="D11:I11" si="0">SUM(D12:D22)</f>
        <v>1380</v>
      </c>
      <c r="E11" s="94">
        <f t="shared" si="0"/>
        <v>622</v>
      </c>
      <c r="F11" s="94">
        <f t="shared" si="0"/>
        <v>1016</v>
      </c>
      <c r="G11" s="94">
        <f t="shared" si="0"/>
        <v>364</v>
      </c>
      <c r="H11" s="94">
        <f t="shared" si="0"/>
        <v>672</v>
      </c>
      <c r="I11" s="358">
        <f t="shared" si="0"/>
        <v>0</v>
      </c>
      <c r="J11" s="306"/>
      <c r="K11" s="394"/>
      <c r="L11" s="307"/>
      <c r="M11" s="96"/>
      <c r="N11" s="87"/>
      <c r="O11" s="33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5.75">
      <c r="A12" s="322" t="s">
        <v>260</v>
      </c>
      <c r="B12" s="101" t="s">
        <v>161</v>
      </c>
      <c r="C12" s="98" t="s">
        <v>64</v>
      </c>
      <c r="D12" s="99">
        <f t="shared" ref="D12:D24" si="1">F12+G12</f>
        <v>320</v>
      </c>
      <c r="E12" s="99">
        <v>68</v>
      </c>
      <c r="F12" s="100">
        <f>SUM(J12:O12)</f>
        <v>234</v>
      </c>
      <c r="G12" s="100">
        <f t="shared" ref="G12:G22" si="2">F12-H12-I12</f>
        <v>86</v>
      </c>
      <c r="H12" s="100">
        <v>148</v>
      </c>
      <c r="I12" s="359">
        <v>0</v>
      </c>
      <c r="J12" s="312">
        <v>120</v>
      </c>
      <c r="K12" s="95">
        <v>114</v>
      </c>
      <c r="L12" s="307"/>
      <c r="M12" s="96"/>
      <c r="N12" s="87"/>
      <c r="O12" s="3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15.75">
      <c r="A13" s="322" t="s">
        <v>261</v>
      </c>
      <c r="B13" s="101" t="s">
        <v>72</v>
      </c>
      <c r="C13" s="98" t="s">
        <v>64</v>
      </c>
      <c r="D13" s="99">
        <f t="shared" si="1"/>
        <v>194</v>
      </c>
      <c r="E13" s="99">
        <v>78</v>
      </c>
      <c r="F13" s="100">
        <f t="shared" ref="F13:F22" si="3">SUM(J13:O13)</f>
        <v>137</v>
      </c>
      <c r="G13" s="100">
        <f t="shared" si="2"/>
        <v>57</v>
      </c>
      <c r="H13" s="102">
        <v>80</v>
      </c>
      <c r="I13" s="360"/>
      <c r="J13" s="312">
        <v>80</v>
      </c>
      <c r="K13" s="95">
        <v>57</v>
      </c>
      <c r="L13" s="307"/>
      <c r="M13" s="96"/>
      <c r="N13" s="87"/>
      <c r="O13" s="33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5.75">
      <c r="A14" s="322" t="s">
        <v>262</v>
      </c>
      <c r="B14" s="101" t="s">
        <v>165</v>
      </c>
      <c r="C14" s="98" t="s">
        <v>64</v>
      </c>
      <c r="D14" s="99">
        <f t="shared" si="1"/>
        <v>130</v>
      </c>
      <c r="E14" s="99">
        <v>78</v>
      </c>
      <c r="F14" s="100">
        <f t="shared" si="3"/>
        <v>78</v>
      </c>
      <c r="G14" s="100">
        <f t="shared" si="2"/>
        <v>52</v>
      </c>
      <c r="H14" s="102">
        <v>26</v>
      </c>
      <c r="I14" s="360"/>
      <c r="J14" s="312">
        <v>40</v>
      </c>
      <c r="K14" s="95">
        <v>38</v>
      </c>
      <c r="L14" s="307"/>
      <c r="M14" s="96"/>
      <c r="N14" s="87"/>
      <c r="O14" s="33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5.75">
      <c r="A15" s="322"/>
      <c r="B15" s="323" t="s">
        <v>263</v>
      </c>
      <c r="C15" s="98"/>
      <c r="D15" s="99"/>
      <c r="E15" s="99"/>
      <c r="F15" s="100">
        <f t="shared" si="3"/>
        <v>0</v>
      </c>
      <c r="G15" s="100"/>
      <c r="H15" s="102"/>
      <c r="I15" s="359">
        <v>0</v>
      </c>
      <c r="J15" s="312"/>
      <c r="K15" s="95"/>
      <c r="L15" s="307"/>
      <c r="M15" s="96"/>
      <c r="N15" s="87"/>
      <c r="O15" s="33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5.75">
      <c r="A16" s="322" t="s">
        <v>264</v>
      </c>
      <c r="B16" s="101" t="s">
        <v>65</v>
      </c>
      <c r="C16" s="98" t="s">
        <v>87</v>
      </c>
      <c r="D16" s="99">
        <f t="shared" si="1"/>
        <v>86</v>
      </c>
      <c r="E16" s="99">
        <v>58</v>
      </c>
      <c r="F16" s="100">
        <f t="shared" si="3"/>
        <v>60</v>
      </c>
      <c r="G16" s="100">
        <f t="shared" si="2"/>
        <v>26</v>
      </c>
      <c r="H16" s="102">
        <v>34</v>
      </c>
      <c r="I16" s="359">
        <v>0</v>
      </c>
      <c r="J16" s="312">
        <v>60</v>
      </c>
      <c r="K16" s="95"/>
      <c r="L16" s="307"/>
      <c r="M16" s="96"/>
      <c r="N16" s="104"/>
      <c r="O16" s="34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5.75">
      <c r="A17" s="322" t="s">
        <v>265</v>
      </c>
      <c r="B17" s="101" t="s">
        <v>66</v>
      </c>
      <c r="C17" s="98" t="s">
        <v>87</v>
      </c>
      <c r="D17" s="99">
        <f t="shared" si="1"/>
        <v>174</v>
      </c>
      <c r="E17" s="99">
        <v>58</v>
      </c>
      <c r="F17" s="100">
        <f t="shared" si="3"/>
        <v>117</v>
      </c>
      <c r="G17" s="100">
        <f t="shared" si="2"/>
        <v>57</v>
      </c>
      <c r="H17" s="100">
        <v>60</v>
      </c>
      <c r="I17" s="359">
        <v>0</v>
      </c>
      <c r="J17" s="313">
        <v>60</v>
      </c>
      <c r="K17" s="103">
        <v>57</v>
      </c>
      <c r="L17" s="308"/>
      <c r="M17" s="96"/>
      <c r="N17" s="104"/>
      <c r="O17" s="34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5.75">
      <c r="A18" s="322" t="s">
        <v>266</v>
      </c>
      <c r="B18" s="101" t="s">
        <v>267</v>
      </c>
      <c r="C18" s="98" t="s">
        <v>203</v>
      </c>
      <c r="D18" s="99">
        <f t="shared" si="1"/>
        <v>117</v>
      </c>
      <c r="E18" s="99">
        <v>58</v>
      </c>
      <c r="F18" s="100">
        <f t="shared" si="3"/>
        <v>117</v>
      </c>
      <c r="G18" s="100">
        <f t="shared" si="2"/>
        <v>0</v>
      </c>
      <c r="H18" s="102">
        <v>117</v>
      </c>
      <c r="I18" s="359">
        <v>0</v>
      </c>
      <c r="J18" s="312">
        <v>60</v>
      </c>
      <c r="K18" s="95">
        <v>57</v>
      </c>
      <c r="L18" s="307"/>
      <c r="M18" s="96"/>
      <c r="N18" s="104"/>
      <c r="O18" s="34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5.75">
      <c r="A19" s="322" t="s">
        <v>268</v>
      </c>
      <c r="B19" s="101" t="s">
        <v>68</v>
      </c>
      <c r="C19" s="98" t="s">
        <v>87</v>
      </c>
      <c r="D19" s="99">
        <f t="shared" si="1"/>
        <v>112</v>
      </c>
      <c r="E19" s="99">
        <v>38</v>
      </c>
      <c r="F19" s="100">
        <f t="shared" si="3"/>
        <v>76</v>
      </c>
      <c r="G19" s="100">
        <f t="shared" si="2"/>
        <v>36</v>
      </c>
      <c r="H19" s="100">
        <v>40</v>
      </c>
      <c r="I19" s="359">
        <v>0</v>
      </c>
      <c r="J19" s="314"/>
      <c r="K19" s="315">
        <v>76</v>
      </c>
      <c r="L19" s="309"/>
      <c r="M19" s="96"/>
      <c r="N19" s="104"/>
      <c r="O19" s="34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5.75">
      <c r="A20" s="322" t="s">
        <v>269</v>
      </c>
      <c r="B20" s="324" t="s">
        <v>162</v>
      </c>
      <c r="C20" s="98" t="s">
        <v>71</v>
      </c>
      <c r="D20" s="99">
        <f t="shared" si="1"/>
        <v>50</v>
      </c>
      <c r="E20" s="99">
        <v>30</v>
      </c>
      <c r="F20" s="100">
        <f t="shared" si="3"/>
        <v>40</v>
      </c>
      <c r="G20" s="100">
        <f t="shared" si="2"/>
        <v>10</v>
      </c>
      <c r="H20" s="100">
        <v>30</v>
      </c>
      <c r="I20" s="359"/>
      <c r="J20" s="316">
        <v>40</v>
      </c>
      <c r="K20" s="317"/>
      <c r="L20" s="310"/>
      <c r="M20" s="96"/>
      <c r="N20" s="104"/>
      <c r="O20" s="34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5.75">
      <c r="A21" s="322" t="s">
        <v>270</v>
      </c>
      <c r="B21" s="325" t="s">
        <v>69</v>
      </c>
      <c r="C21" s="110" t="s">
        <v>202</v>
      </c>
      <c r="D21" s="99">
        <f t="shared" si="1"/>
        <v>137</v>
      </c>
      <c r="E21" s="391">
        <f>SUM(E22:E22)</f>
        <v>78</v>
      </c>
      <c r="F21" s="100">
        <f t="shared" si="3"/>
        <v>117</v>
      </c>
      <c r="G21" s="392">
        <f>SUM(G22:G22)</f>
        <v>20</v>
      </c>
      <c r="H21" s="100">
        <v>117</v>
      </c>
      <c r="I21" s="361">
        <f>SUM(I22:I22)</f>
        <v>0</v>
      </c>
      <c r="J21" s="316">
        <v>60</v>
      </c>
      <c r="K21" s="317">
        <v>57</v>
      </c>
      <c r="L21" s="310"/>
      <c r="M21" s="96"/>
      <c r="N21" s="104"/>
      <c r="O21" s="34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5.75">
      <c r="A22" s="322" t="s">
        <v>271</v>
      </c>
      <c r="B22" s="325" t="s">
        <v>70</v>
      </c>
      <c r="C22" s="98" t="s">
        <v>64</v>
      </c>
      <c r="D22" s="99">
        <f t="shared" si="1"/>
        <v>60</v>
      </c>
      <c r="E22" s="99">
        <v>78</v>
      </c>
      <c r="F22" s="100">
        <f t="shared" si="3"/>
        <v>40</v>
      </c>
      <c r="G22" s="100">
        <f t="shared" si="2"/>
        <v>20</v>
      </c>
      <c r="H22" s="100">
        <v>20</v>
      </c>
      <c r="I22" s="359">
        <v>0</v>
      </c>
      <c r="J22" s="316">
        <v>40</v>
      </c>
      <c r="K22" s="317"/>
      <c r="L22" s="310"/>
      <c r="M22" s="96"/>
      <c r="N22" s="104"/>
      <c r="O22" s="34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5.5">
      <c r="A23" s="326"/>
      <c r="B23" s="327" t="s">
        <v>272</v>
      </c>
      <c r="C23" s="110" t="s">
        <v>209</v>
      </c>
      <c r="D23" s="94">
        <f>SUM(D24:D26)</f>
        <v>592</v>
      </c>
      <c r="E23" s="94">
        <f>SUM(E24:E26)</f>
        <v>186</v>
      </c>
      <c r="F23" s="94">
        <f>SUM(F24:F26)</f>
        <v>388</v>
      </c>
      <c r="G23" s="94">
        <f>SUM(G24:G26)</f>
        <v>204</v>
      </c>
      <c r="H23" s="94">
        <f>SUM(H24:H26)</f>
        <v>144</v>
      </c>
      <c r="I23" s="362">
        <v>0</v>
      </c>
      <c r="J23" s="316"/>
      <c r="K23" s="317"/>
      <c r="L23" s="310"/>
      <c r="M23" s="96"/>
      <c r="N23" s="104"/>
      <c r="O23" s="34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.75">
      <c r="A24" s="322" t="s">
        <v>273</v>
      </c>
      <c r="B24" s="328" t="s">
        <v>163</v>
      </c>
      <c r="C24" s="256" t="s">
        <v>71</v>
      </c>
      <c r="D24" s="389">
        <f t="shared" si="1"/>
        <v>58</v>
      </c>
      <c r="E24" s="99">
        <v>49</v>
      </c>
      <c r="F24" s="106">
        <f>SUM(J24:O24)</f>
        <v>38</v>
      </c>
      <c r="G24" s="107">
        <f>F24-H24-I24</f>
        <v>20</v>
      </c>
      <c r="H24" s="100">
        <v>18</v>
      </c>
      <c r="I24" s="362">
        <v>0</v>
      </c>
      <c r="J24" s="318"/>
      <c r="K24" s="319">
        <v>38</v>
      </c>
      <c r="L24" s="311"/>
      <c r="M24" s="96"/>
      <c r="N24" s="104"/>
      <c r="O24" s="34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5.75">
      <c r="A25" s="322" t="s">
        <v>274</v>
      </c>
      <c r="B25" s="240" t="s">
        <v>275</v>
      </c>
      <c r="C25" s="98" t="s">
        <v>87</v>
      </c>
      <c r="D25" s="389">
        <f>F25+G25</f>
        <v>126</v>
      </c>
      <c r="E25" s="99">
        <v>59</v>
      </c>
      <c r="F25" s="106">
        <f>SUM(J25:O25)</f>
        <v>76</v>
      </c>
      <c r="G25" s="107">
        <f>F25-H25-I25</f>
        <v>50</v>
      </c>
      <c r="H25" s="108">
        <v>26</v>
      </c>
      <c r="I25" s="362">
        <v>0</v>
      </c>
      <c r="J25" s="316"/>
      <c r="K25" s="317">
        <v>76</v>
      </c>
      <c r="L25" s="310"/>
      <c r="M25" s="96"/>
      <c r="N25" s="104"/>
      <c r="O25" s="34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5.75">
      <c r="A26" s="329" t="s">
        <v>276</v>
      </c>
      <c r="B26" s="330" t="s">
        <v>277</v>
      </c>
      <c r="C26" s="110" t="s">
        <v>209</v>
      </c>
      <c r="D26" s="390">
        <f>F26+G26</f>
        <v>408</v>
      </c>
      <c r="E26" s="94">
        <f>SUM(E27)</f>
        <v>78</v>
      </c>
      <c r="F26" s="94">
        <f>SUM(F27)</f>
        <v>274</v>
      </c>
      <c r="G26" s="94">
        <f>SUM(G27)</f>
        <v>134</v>
      </c>
      <c r="H26" s="94">
        <f>SUM(H27)</f>
        <v>100</v>
      </c>
      <c r="I26" s="362">
        <v>0</v>
      </c>
      <c r="J26" s="316"/>
      <c r="K26" s="317"/>
      <c r="L26" s="310"/>
      <c r="M26" s="96"/>
      <c r="N26" s="104"/>
      <c r="O26" s="34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5.75">
      <c r="A27" s="322" t="s">
        <v>278</v>
      </c>
      <c r="B27" s="240" t="s">
        <v>164</v>
      </c>
      <c r="C27" s="98" t="s">
        <v>201</v>
      </c>
      <c r="D27" s="99">
        <f>F27+G27</f>
        <v>408</v>
      </c>
      <c r="E27" s="99">
        <v>78</v>
      </c>
      <c r="F27" s="106">
        <f>SUM(J27:O27)</f>
        <v>274</v>
      </c>
      <c r="G27" s="255">
        <f>F27-H27-I27</f>
        <v>134</v>
      </c>
      <c r="H27" s="108">
        <v>100</v>
      </c>
      <c r="I27" s="362">
        <v>40</v>
      </c>
      <c r="J27" s="316">
        <v>160</v>
      </c>
      <c r="K27" s="317">
        <v>114</v>
      </c>
      <c r="L27" s="310"/>
      <c r="M27" s="96"/>
      <c r="N27" s="104"/>
      <c r="O27" s="341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s="112" customFormat="1" ht="12.75" customHeight="1">
      <c r="A28" s="363" t="s">
        <v>73</v>
      </c>
      <c r="B28" s="109" t="s">
        <v>74</v>
      </c>
      <c r="C28" s="110" t="s">
        <v>256</v>
      </c>
      <c r="D28" s="111">
        <f>SUM(D29:D33)</f>
        <v>634</v>
      </c>
      <c r="E28" s="111">
        <f>SUM(E29:E33)</f>
        <v>212</v>
      </c>
      <c r="F28" s="111">
        <f>SUM(F29:F33)</f>
        <v>422</v>
      </c>
      <c r="G28" s="111">
        <f>SUM(G29:G33)</f>
        <v>112</v>
      </c>
      <c r="H28" s="111">
        <f>SUM(H29:H33)</f>
        <v>310</v>
      </c>
      <c r="I28" s="364">
        <f>SUM(I29:I32)</f>
        <v>0</v>
      </c>
      <c r="J28" s="342"/>
      <c r="K28" s="104"/>
      <c r="L28" s="104"/>
      <c r="M28" s="104"/>
      <c r="N28" s="104"/>
      <c r="O28" s="341"/>
    </row>
    <row r="29" spans="1:252" ht="14.25">
      <c r="A29" s="365" t="s">
        <v>75</v>
      </c>
      <c r="B29" s="113" t="s">
        <v>76</v>
      </c>
      <c r="C29" s="114" t="s">
        <v>71</v>
      </c>
      <c r="D29" s="115">
        <f>E29+F29</f>
        <v>70</v>
      </c>
      <c r="E29" s="115">
        <v>24</v>
      </c>
      <c r="F29" s="116">
        <f>SUM(J29:O29)</f>
        <v>46</v>
      </c>
      <c r="G29" s="116">
        <f>F29-H29-I29</f>
        <v>26</v>
      </c>
      <c r="H29" s="117">
        <v>20</v>
      </c>
      <c r="I29" s="366">
        <v>0</v>
      </c>
      <c r="J29" s="342"/>
      <c r="K29" s="104"/>
      <c r="L29" s="104"/>
      <c r="M29" s="343"/>
      <c r="N29" s="104">
        <v>46</v>
      </c>
      <c r="O29" s="34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4.25">
      <c r="A30" s="367" t="s">
        <v>77</v>
      </c>
      <c r="B30" s="119" t="s">
        <v>68</v>
      </c>
      <c r="C30" s="114" t="s">
        <v>71</v>
      </c>
      <c r="D30" s="115">
        <f>E30+F30</f>
        <v>90</v>
      </c>
      <c r="E30" s="120">
        <v>30</v>
      </c>
      <c r="F30" s="116">
        <f>SUM(J30:O30)</f>
        <v>60</v>
      </c>
      <c r="G30" s="116">
        <f>F30-H30-I30</f>
        <v>40</v>
      </c>
      <c r="H30" s="121">
        <v>20</v>
      </c>
      <c r="I30" s="366">
        <v>0</v>
      </c>
      <c r="J30" s="342"/>
      <c r="K30" s="104"/>
      <c r="L30" s="105">
        <v>60</v>
      </c>
      <c r="M30" s="105"/>
      <c r="N30" s="105"/>
      <c r="O30" s="34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s="112" customFormat="1">
      <c r="A31" s="367" t="s">
        <v>78</v>
      </c>
      <c r="B31" s="119" t="s">
        <v>67</v>
      </c>
      <c r="C31" s="114" t="s">
        <v>255</v>
      </c>
      <c r="D31" s="115">
        <f>E31+F31</f>
        <v>177</v>
      </c>
      <c r="E31" s="120">
        <v>59</v>
      </c>
      <c r="F31" s="116">
        <f>SUM(J31:O31)</f>
        <v>118</v>
      </c>
      <c r="G31" s="116">
        <f>F31-H31-I31</f>
        <v>0</v>
      </c>
      <c r="H31" s="126">
        <v>118</v>
      </c>
      <c r="I31" s="366">
        <v>0</v>
      </c>
      <c r="J31" s="342"/>
      <c r="K31" s="104"/>
      <c r="L31" s="105">
        <v>40</v>
      </c>
      <c r="M31" s="343">
        <v>32</v>
      </c>
      <c r="N31" s="105">
        <v>46</v>
      </c>
      <c r="O31" s="341"/>
    </row>
    <row r="32" spans="1:252" ht="14.25">
      <c r="A32" s="367" t="s">
        <v>79</v>
      </c>
      <c r="B32" s="119" t="s">
        <v>69</v>
      </c>
      <c r="C32" s="114" t="s">
        <v>206</v>
      </c>
      <c r="D32" s="115">
        <f>E32+F32</f>
        <v>177</v>
      </c>
      <c r="E32" s="120">
        <v>59</v>
      </c>
      <c r="F32" s="116">
        <f>SUM(J32:O32)</f>
        <v>118</v>
      </c>
      <c r="G32" s="116">
        <f>F32-H32-I32</f>
        <v>6</v>
      </c>
      <c r="H32" s="127">
        <v>112</v>
      </c>
      <c r="I32" s="366">
        <v>0</v>
      </c>
      <c r="J32" s="342"/>
      <c r="K32" s="104"/>
      <c r="L32" s="104">
        <v>40</v>
      </c>
      <c r="M32" s="105">
        <v>32</v>
      </c>
      <c r="N32" s="105">
        <v>46</v>
      </c>
      <c r="O32" s="340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4.25">
      <c r="A33" s="367"/>
      <c r="B33" s="109" t="s">
        <v>81</v>
      </c>
      <c r="C33" s="110" t="s">
        <v>208</v>
      </c>
      <c r="D33" s="111">
        <f>D34+D35</f>
        <v>120</v>
      </c>
      <c r="E33" s="111">
        <f>E34+E35</f>
        <v>40</v>
      </c>
      <c r="F33" s="111">
        <f>SUM(F34:F35)</f>
        <v>80</v>
      </c>
      <c r="G33" s="111">
        <f>SUM(G34:G35)</f>
        <v>40</v>
      </c>
      <c r="H33" s="111">
        <f>SUM(H34:H35)</f>
        <v>40</v>
      </c>
      <c r="I33" s="364">
        <f>SUM(I35:I35)</f>
        <v>0</v>
      </c>
      <c r="J33" s="342"/>
      <c r="K33" s="104"/>
      <c r="L33" s="104"/>
      <c r="M33" s="252"/>
      <c r="N33" s="105"/>
      <c r="O33" s="34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4.25">
      <c r="A34" s="367" t="s">
        <v>80</v>
      </c>
      <c r="B34" s="122" t="s">
        <v>200</v>
      </c>
      <c r="C34" s="114" t="s">
        <v>207</v>
      </c>
      <c r="D34" s="115">
        <f>E34+F34</f>
        <v>60</v>
      </c>
      <c r="E34" s="254">
        <v>20</v>
      </c>
      <c r="F34" s="116">
        <f>SUM(J34:O34)</f>
        <v>40</v>
      </c>
      <c r="G34" s="116">
        <f>F34-H34-I34</f>
        <v>20</v>
      </c>
      <c r="H34" s="254">
        <v>20</v>
      </c>
      <c r="I34" s="364"/>
      <c r="J34" s="342"/>
      <c r="K34" s="104"/>
      <c r="L34" s="250">
        <v>40</v>
      </c>
      <c r="M34" s="242"/>
      <c r="N34" s="251"/>
      <c r="O34" s="340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4.25">
      <c r="A35" s="367" t="s">
        <v>82</v>
      </c>
      <c r="B35" s="249" t="s">
        <v>83</v>
      </c>
      <c r="C35" s="114" t="s">
        <v>207</v>
      </c>
      <c r="D35" s="115">
        <f>E35+F35</f>
        <v>60</v>
      </c>
      <c r="E35" s="120">
        <v>20</v>
      </c>
      <c r="F35" s="116">
        <f>SUM(J35:O35)</f>
        <v>40</v>
      </c>
      <c r="G35" s="116">
        <f>F35-H35-I35</f>
        <v>20</v>
      </c>
      <c r="H35" s="128">
        <v>20</v>
      </c>
      <c r="I35" s="366">
        <v>0</v>
      </c>
      <c r="J35" s="342"/>
      <c r="K35" s="104"/>
      <c r="L35" s="241">
        <v>40</v>
      </c>
      <c r="M35" s="243"/>
      <c r="N35" s="251"/>
      <c r="O35" s="332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s="130" customFormat="1" ht="13.5" customHeight="1">
      <c r="A36" s="368" t="s">
        <v>84</v>
      </c>
      <c r="B36" s="109" t="s">
        <v>85</v>
      </c>
      <c r="C36" s="110" t="s">
        <v>202</v>
      </c>
      <c r="D36" s="111">
        <f t="shared" ref="D36:I36" si="4">SUM(D37:D38)</f>
        <v>180</v>
      </c>
      <c r="E36" s="111">
        <f t="shared" si="4"/>
        <v>60</v>
      </c>
      <c r="F36" s="111">
        <f t="shared" si="4"/>
        <v>120</v>
      </c>
      <c r="G36" s="111">
        <f>SUM(G37:G38)</f>
        <v>40</v>
      </c>
      <c r="H36" s="111">
        <f t="shared" si="4"/>
        <v>80</v>
      </c>
      <c r="I36" s="364">
        <f t="shared" si="4"/>
        <v>0</v>
      </c>
      <c r="J36" s="344"/>
      <c r="K36" s="129"/>
      <c r="L36" s="105"/>
      <c r="M36" s="253"/>
      <c r="N36" s="105"/>
      <c r="O36" s="341"/>
    </row>
    <row r="37" spans="1:252" s="112" customFormat="1">
      <c r="A37" s="367" t="s">
        <v>86</v>
      </c>
      <c r="B37" s="119" t="s">
        <v>161</v>
      </c>
      <c r="C37" s="98" t="s">
        <v>210</v>
      </c>
      <c r="D37" s="115">
        <f>E37+F37</f>
        <v>90</v>
      </c>
      <c r="E37" s="120">
        <v>30</v>
      </c>
      <c r="F37" s="116">
        <f>SUM(J37:O37)</f>
        <v>60</v>
      </c>
      <c r="G37" s="116">
        <f>F37-H37-I37</f>
        <v>20</v>
      </c>
      <c r="H37" s="85">
        <v>40</v>
      </c>
      <c r="I37" s="366">
        <v>0</v>
      </c>
      <c r="J37" s="342"/>
      <c r="K37" s="104"/>
      <c r="L37" s="105">
        <v>60</v>
      </c>
      <c r="M37" s="105"/>
      <c r="N37" s="105"/>
      <c r="O37" s="341"/>
    </row>
    <row r="38" spans="1:252" ht="14.25">
      <c r="A38" s="367" t="s">
        <v>88</v>
      </c>
      <c r="B38" s="119" t="s">
        <v>166</v>
      </c>
      <c r="C38" s="98" t="s">
        <v>210</v>
      </c>
      <c r="D38" s="115">
        <f>E38+F38</f>
        <v>90</v>
      </c>
      <c r="E38" s="120">
        <v>30</v>
      </c>
      <c r="F38" s="116">
        <f>SUM(J38:O38)</f>
        <v>60</v>
      </c>
      <c r="G38" s="116">
        <f>F38-H38-I38</f>
        <v>20</v>
      </c>
      <c r="H38" s="127">
        <v>40</v>
      </c>
      <c r="I38" s="366">
        <v>0</v>
      </c>
      <c r="J38" s="342"/>
      <c r="K38" s="104"/>
      <c r="L38" s="105">
        <v>60</v>
      </c>
      <c r="M38" s="343"/>
      <c r="N38" s="105"/>
      <c r="O38" s="340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s="130" customFormat="1">
      <c r="A39" s="363" t="s">
        <v>89</v>
      </c>
      <c r="B39" s="131" t="s">
        <v>90</v>
      </c>
      <c r="C39" s="93" t="s">
        <v>212</v>
      </c>
      <c r="D39" s="132">
        <f>SUM(D40,D52)</f>
        <v>2372</v>
      </c>
      <c r="E39" s="132">
        <f>SUM(E40,E52)</f>
        <v>790</v>
      </c>
      <c r="F39" s="132">
        <f>SUM(F40,F52)</f>
        <v>1582</v>
      </c>
      <c r="G39" s="132">
        <f>SUM(G40,G52)</f>
        <v>794</v>
      </c>
      <c r="H39" s="132">
        <f>SUM(H40,H50)</f>
        <v>358</v>
      </c>
      <c r="I39" s="369">
        <f>SUM(I40,I58)</f>
        <v>0</v>
      </c>
      <c r="J39" s="344"/>
      <c r="K39" s="105"/>
      <c r="L39" s="105"/>
      <c r="M39" s="105"/>
      <c r="N39" s="105"/>
      <c r="O39" s="341"/>
    </row>
    <row r="40" spans="1:252" ht="14.25">
      <c r="A40" s="363" t="s">
        <v>91</v>
      </c>
      <c r="B40" s="131" t="s">
        <v>92</v>
      </c>
      <c r="C40" s="93" t="s">
        <v>211</v>
      </c>
      <c r="D40" s="132">
        <f t="shared" ref="D40:I40" si="5">SUM(D41:D50)</f>
        <v>952</v>
      </c>
      <c r="E40" s="132">
        <f t="shared" si="5"/>
        <v>316</v>
      </c>
      <c r="F40" s="132">
        <f t="shared" si="5"/>
        <v>636</v>
      </c>
      <c r="G40" s="132">
        <f t="shared" si="5"/>
        <v>328</v>
      </c>
      <c r="H40" s="132">
        <f t="shared" si="5"/>
        <v>308</v>
      </c>
      <c r="I40" s="369">
        <f t="shared" si="5"/>
        <v>0</v>
      </c>
      <c r="J40" s="344"/>
      <c r="K40" s="105"/>
      <c r="L40" s="343"/>
      <c r="M40" s="105"/>
      <c r="N40" s="105"/>
      <c r="O40" s="345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s="112" customFormat="1">
      <c r="A41" s="367" t="s">
        <v>93</v>
      </c>
      <c r="B41" s="122" t="s">
        <v>167</v>
      </c>
      <c r="C41" s="123" t="s">
        <v>71</v>
      </c>
      <c r="D41" s="115">
        <f t="shared" ref="D41:D49" si="6">E41+F41</f>
        <v>103</v>
      </c>
      <c r="E41" s="120">
        <v>34</v>
      </c>
      <c r="F41" s="116">
        <f t="shared" ref="F41:F49" si="7">SUM(J41:O41)</f>
        <v>69</v>
      </c>
      <c r="G41" s="116">
        <f t="shared" ref="G41:G51" si="8">F41-H41-I41</f>
        <v>45</v>
      </c>
      <c r="H41" s="121">
        <v>24</v>
      </c>
      <c r="I41" s="366">
        <v>0</v>
      </c>
      <c r="J41" s="342"/>
      <c r="K41" s="104"/>
      <c r="L41" s="105"/>
      <c r="M41" s="105"/>
      <c r="N41" s="104">
        <v>69</v>
      </c>
      <c r="O41" s="341"/>
    </row>
    <row r="42" spans="1:252" s="112" customFormat="1">
      <c r="A42" s="367" t="s">
        <v>94</v>
      </c>
      <c r="B42" s="122" t="s">
        <v>168</v>
      </c>
      <c r="C42" s="123" t="s">
        <v>71</v>
      </c>
      <c r="D42" s="115">
        <f t="shared" si="6"/>
        <v>72</v>
      </c>
      <c r="E42" s="120">
        <v>24</v>
      </c>
      <c r="F42" s="116">
        <f t="shared" si="7"/>
        <v>48</v>
      </c>
      <c r="G42" s="116">
        <f t="shared" si="8"/>
        <v>24</v>
      </c>
      <c r="H42" s="121">
        <v>24</v>
      </c>
      <c r="I42" s="366">
        <v>0</v>
      </c>
      <c r="J42" s="342"/>
      <c r="K42" s="105"/>
      <c r="L42" s="105"/>
      <c r="M42" s="105">
        <v>48</v>
      </c>
      <c r="N42" s="105"/>
      <c r="O42" s="341"/>
    </row>
    <row r="43" spans="1:252" ht="14.25">
      <c r="A43" s="367" t="s">
        <v>95</v>
      </c>
      <c r="B43" s="122" t="s">
        <v>169</v>
      </c>
      <c r="C43" s="123" t="s">
        <v>71</v>
      </c>
      <c r="D43" s="115">
        <f t="shared" si="6"/>
        <v>72</v>
      </c>
      <c r="E43" s="120">
        <v>24</v>
      </c>
      <c r="F43" s="116">
        <f t="shared" si="7"/>
        <v>48</v>
      </c>
      <c r="G43" s="116">
        <f t="shared" si="8"/>
        <v>24</v>
      </c>
      <c r="H43" s="121">
        <v>24</v>
      </c>
      <c r="I43" s="366">
        <v>0</v>
      </c>
      <c r="J43" s="342"/>
      <c r="K43" s="105"/>
      <c r="L43" s="85"/>
      <c r="M43" s="343">
        <v>48</v>
      </c>
      <c r="N43" s="105"/>
      <c r="O43" s="346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4.25">
      <c r="A44" s="367" t="s">
        <v>96</v>
      </c>
      <c r="B44" s="122" t="s">
        <v>170</v>
      </c>
      <c r="C44" s="123" t="s">
        <v>71</v>
      </c>
      <c r="D44" s="115">
        <f t="shared" si="6"/>
        <v>60</v>
      </c>
      <c r="E44" s="120">
        <v>20</v>
      </c>
      <c r="F44" s="116">
        <f t="shared" si="7"/>
        <v>40</v>
      </c>
      <c r="G44" s="116">
        <f t="shared" si="8"/>
        <v>10</v>
      </c>
      <c r="H44" s="121">
        <v>30</v>
      </c>
      <c r="I44" s="366">
        <v>0</v>
      </c>
      <c r="J44" s="342"/>
      <c r="K44" s="105"/>
      <c r="L44" s="105">
        <v>40</v>
      </c>
      <c r="M44" s="105"/>
      <c r="N44" s="104"/>
      <c r="O44" s="34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4.25">
      <c r="A45" s="367" t="s">
        <v>97</v>
      </c>
      <c r="B45" s="122" t="s">
        <v>171</v>
      </c>
      <c r="C45" s="123" t="s">
        <v>71</v>
      </c>
      <c r="D45" s="115">
        <f t="shared" si="6"/>
        <v>90</v>
      </c>
      <c r="E45" s="120">
        <v>30</v>
      </c>
      <c r="F45" s="116">
        <f t="shared" si="7"/>
        <v>60</v>
      </c>
      <c r="G45" s="116">
        <f t="shared" si="8"/>
        <v>30</v>
      </c>
      <c r="H45" s="121">
        <v>30</v>
      </c>
      <c r="I45" s="366">
        <v>0</v>
      </c>
      <c r="J45" s="342"/>
      <c r="K45" s="104"/>
      <c r="L45" s="105">
        <v>60</v>
      </c>
      <c r="M45" s="104"/>
      <c r="N45" s="343"/>
      <c r="O45" s="34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4.25">
      <c r="A46" s="367" t="s">
        <v>98</v>
      </c>
      <c r="B46" s="122" t="s">
        <v>172</v>
      </c>
      <c r="C46" s="123" t="s">
        <v>71</v>
      </c>
      <c r="D46" s="115">
        <f t="shared" si="6"/>
        <v>69</v>
      </c>
      <c r="E46" s="120">
        <v>23</v>
      </c>
      <c r="F46" s="116">
        <f t="shared" si="7"/>
        <v>46</v>
      </c>
      <c r="G46" s="116">
        <f t="shared" si="8"/>
        <v>30</v>
      </c>
      <c r="H46" s="121">
        <v>16</v>
      </c>
      <c r="I46" s="366">
        <v>0</v>
      </c>
      <c r="J46" s="342"/>
      <c r="K46" s="105"/>
      <c r="L46" s="105"/>
      <c r="M46" s="105"/>
      <c r="N46" s="105">
        <v>46</v>
      </c>
      <c r="O46" s="34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3.5" customHeight="1">
      <c r="A47" s="367" t="s">
        <v>99</v>
      </c>
      <c r="B47" s="122" t="s">
        <v>173</v>
      </c>
      <c r="C47" s="123" t="s">
        <v>87</v>
      </c>
      <c r="D47" s="115">
        <f t="shared" si="6"/>
        <v>162</v>
      </c>
      <c r="E47" s="120">
        <v>54</v>
      </c>
      <c r="F47" s="116">
        <f t="shared" si="7"/>
        <v>108</v>
      </c>
      <c r="G47" s="116">
        <f t="shared" si="8"/>
        <v>58</v>
      </c>
      <c r="H47" s="121">
        <v>50</v>
      </c>
      <c r="I47" s="366">
        <v>0</v>
      </c>
      <c r="J47" s="342"/>
      <c r="K47" s="105"/>
      <c r="L47" s="105">
        <v>60</v>
      </c>
      <c r="M47" s="105">
        <v>48</v>
      </c>
      <c r="N47" s="105"/>
      <c r="O47" s="341"/>
      <c r="P47" s="133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4.25">
      <c r="A48" s="367" t="s">
        <v>100</v>
      </c>
      <c r="B48" s="122" t="s">
        <v>174</v>
      </c>
      <c r="C48" s="123" t="s">
        <v>71</v>
      </c>
      <c r="D48" s="115">
        <f t="shared" si="6"/>
        <v>60</v>
      </c>
      <c r="E48" s="120">
        <v>20</v>
      </c>
      <c r="F48" s="116">
        <f t="shared" si="7"/>
        <v>40</v>
      </c>
      <c r="G48" s="116">
        <f t="shared" si="8"/>
        <v>20</v>
      </c>
      <c r="H48" s="121">
        <v>20</v>
      </c>
      <c r="I48" s="366">
        <v>0</v>
      </c>
      <c r="J48" s="342"/>
      <c r="K48" s="105"/>
      <c r="L48" s="343">
        <v>40</v>
      </c>
      <c r="M48" s="105"/>
      <c r="N48" s="105"/>
      <c r="O48" s="34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4.25">
      <c r="A49" s="367" t="s">
        <v>101</v>
      </c>
      <c r="B49" s="122" t="s">
        <v>103</v>
      </c>
      <c r="C49" s="123" t="s">
        <v>71</v>
      </c>
      <c r="D49" s="115">
        <f t="shared" si="6"/>
        <v>102</v>
      </c>
      <c r="E49" s="120">
        <v>33</v>
      </c>
      <c r="F49" s="116">
        <f t="shared" si="7"/>
        <v>69</v>
      </c>
      <c r="G49" s="116">
        <f t="shared" si="8"/>
        <v>29</v>
      </c>
      <c r="H49" s="121">
        <v>40</v>
      </c>
      <c r="I49" s="366">
        <v>0</v>
      </c>
      <c r="J49" s="342"/>
      <c r="K49" s="105"/>
      <c r="L49" s="105"/>
      <c r="M49" s="105"/>
      <c r="N49" s="105">
        <v>69</v>
      </c>
      <c r="O49" s="345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4.25">
      <c r="A50" s="367"/>
      <c r="B50" s="131" t="s">
        <v>81</v>
      </c>
      <c r="C50" s="93" t="s">
        <v>208</v>
      </c>
      <c r="D50" s="132">
        <f>SUM(D51:D51)</f>
        <v>162</v>
      </c>
      <c r="E50" s="132">
        <f>SUM(E51:E51)</f>
        <v>54</v>
      </c>
      <c r="F50" s="132">
        <f>SUM(F51:F51)</f>
        <v>108</v>
      </c>
      <c r="G50" s="132">
        <f>SUM(G51:G51)</f>
        <v>58</v>
      </c>
      <c r="H50" s="132">
        <f>SUM(H51:H51)</f>
        <v>50</v>
      </c>
      <c r="I50" s="369">
        <v>0</v>
      </c>
      <c r="J50" s="342"/>
      <c r="K50" s="104"/>
      <c r="L50" s="105"/>
      <c r="M50" s="105"/>
      <c r="N50" s="104"/>
      <c r="O50" s="341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4.25">
      <c r="A51" s="370" t="s">
        <v>102</v>
      </c>
      <c r="B51" s="122" t="s">
        <v>241</v>
      </c>
      <c r="C51" s="123" t="s">
        <v>87</v>
      </c>
      <c r="D51" s="115">
        <f>E51+F51</f>
        <v>162</v>
      </c>
      <c r="E51" s="120">
        <v>54</v>
      </c>
      <c r="F51" s="116">
        <f>SUM(J51:O51)</f>
        <v>108</v>
      </c>
      <c r="G51" s="116">
        <f t="shared" si="8"/>
        <v>58</v>
      </c>
      <c r="H51" s="121">
        <v>50</v>
      </c>
      <c r="I51" s="366">
        <v>0</v>
      </c>
      <c r="J51" s="342"/>
      <c r="K51" s="104"/>
      <c r="L51" s="105">
        <v>60</v>
      </c>
      <c r="M51" s="104">
        <v>48</v>
      </c>
      <c r="N51" s="104"/>
      <c r="O51" s="34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s="130" customFormat="1">
      <c r="A52" s="371" t="s">
        <v>104</v>
      </c>
      <c r="B52" s="131" t="s">
        <v>105</v>
      </c>
      <c r="C52" s="93" t="s">
        <v>216</v>
      </c>
      <c r="D52" s="132">
        <f t="shared" ref="D52:I52" si="9">D53+D59+D65+D70</f>
        <v>1420</v>
      </c>
      <c r="E52" s="132">
        <f t="shared" si="9"/>
        <v>474</v>
      </c>
      <c r="F52" s="132">
        <f t="shared" si="9"/>
        <v>946</v>
      </c>
      <c r="G52" s="132">
        <f t="shared" si="9"/>
        <v>466</v>
      </c>
      <c r="H52" s="132">
        <f t="shared" si="9"/>
        <v>460</v>
      </c>
      <c r="I52" s="369">
        <f t="shared" si="9"/>
        <v>20</v>
      </c>
      <c r="J52" s="344"/>
      <c r="K52" s="129"/>
      <c r="L52" s="129"/>
      <c r="M52" s="129"/>
      <c r="N52" s="105"/>
      <c r="O52" s="345"/>
    </row>
    <row r="53" spans="1:252" ht="14.25" customHeight="1">
      <c r="A53" s="363" t="s">
        <v>106</v>
      </c>
      <c r="B53" s="109" t="s">
        <v>175</v>
      </c>
      <c r="C53" s="93" t="s">
        <v>252</v>
      </c>
      <c r="D53" s="132">
        <f>SUM(D54:D56)</f>
        <v>488</v>
      </c>
      <c r="E53" s="132">
        <f>SUM(E54:E58)</f>
        <v>163</v>
      </c>
      <c r="F53" s="132">
        <f>SUM(F54:F56)</f>
        <v>325</v>
      </c>
      <c r="G53" s="132">
        <f>SUM(G54:G58)</f>
        <v>125</v>
      </c>
      <c r="H53" s="132">
        <f>SUM(H54:H58)</f>
        <v>180</v>
      </c>
      <c r="I53" s="369">
        <f>SUM(I54:I58)</f>
        <v>20</v>
      </c>
      <c r="J53" s="344"/>
      <c r="K53" s="129"/>
      <c r="L53" s="129"/>
      <c r="M53" s="129"/>
      <c r="N53" s="104"/>
      <c r="O53" s="341"/>
      <c r="P53"/>
      <c r="Q53" s="134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s="112" customFormat="1" ht="15.75" customHeight="1">
      <c r="A54" s="367" t="s">
        <v>107</v>
      </c>
      <c r="B54" s="122" t="s">
        <v>176</v>
      </c>
      <c r="C54" s="123" t="s">
        <v>213</v>
      </c>
      <c r="D54" s="115">
        <f>E54+F54</f>
        <v>156</v>
      </c>
      <c r="E54" s="120">
        <v>52</v>
      </c>
      <c r="F54" s="116">
        <f>SUM(J54:O54)</f>
        <v>104</v>
      </c>
      <c r="G54" s="115">
        <f>F54-H54-I54</f>
        <v>34</v>
      </c>
      <c r="H54" s="121">
        <v>50</v>
      </c>
      <c r="I54" s="366">
        <v>20</v>
      </c>
      <c r="J54" s="342"/>
      <c r="K54" s="104"/>
      <c r="L54" s="104">
        <v>40</v>
      </c>
      <c r="M54" s="104">
        <v>64</v>
      </c>
      <c r="N54" s="104"/>
      <c r="O54" s="341"/>
    </row>
    <row r="55" spans="1:252" ht="15" customHeight="1">
      <c r="A55" s="367" t="s">
        <v>108</v>
      </c>
      <c r="B55" s="122" t="s">
        <v>177</v>
      </c>
      <c r="C55" s="123" t="s">
        <v>213</v>
      </c>
      <c r="D55" s="115">
        <f>E55+F55</f>
        <v>156</v>
      </c>
      <c r="E55" s="120">
        <v>52</v>
      </c>
      <c r="F55" s="116">
        <f>SUM(J55:O55)</f>
        <v>104</v>
      </c>
      <c r="G55" s="116">
        <f>F55-H55-I55</f>
        <v>54</v>
      </c>
      <c r="H55" s="121">
        <v>50</v>
      </c>
      <c r="I55" s="366">
        <v>0</v>
      </c>
      <c r="J55" s="342"/>
      <c r="K55" s="104"/>
      <c r="L55" s="104">
        <v>40</v>
      </c>
      <c r="M55" s="104">
        <v>64</v>
      </c>
      <c r="N55" s="105"/>
      <c r="O55" s="347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5" customHeight="1">
      <c r="A56" s="367" t="s">
        <v>178</v>
      </c>
      <c r="B56" s="122" t="s">
        <v>179</v>
      </c>
      <c r="C56" s="98" t="s">
        <v>87</v>
      </c>
      <c r="D56" s="115">
        <f>E56+F56</f>
        <v>176</v>
      </c>
      <c r="E56" s="120">
        <v>59</v>
      </c>
      <c r="F56" s="116">
        <f>SUM(J56:O56)</f>
        <v>117</v>
      </c>
      <c r="G56" s="116">
        <f>F56-H56-I56</f>
        <v>37</v>
      </c>
      <c r="H56" s="121">
        <v>80</v>
      </c>
      <c r="I56" s="366">
        <v>0</v>
      </c>
      <c r="J56" s="342"/>
      <c r="K56" s="104"/>
      <c r="L56" s="104"/>
      <c r="M56" s="104">
        <v>48</v>
      </c>
      <c r="N56" s="241">
        <v>69</v>
      </c>
      <c r="O56" s="348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5" customHeight="1">
      <c r="A57" s="370" t="s">
        <v>109</v>
      </c>
      <c r="B57" s="122" t="s">
        <v>110</v>
      </c>
      <c r="C57" s="123" t="s">
        <v>214</v>
      </c>
      <c r="D57" s="115">
        <f>E57+F57</f>
        <v>36</v>
      </c>
      <c r="E57" s="124">
        <v>0</v>
      </c>
      <c r="F57" s="116">
        <v>36</v>
      </c>
      <c r="G57" s="116">
        <v>0</v>
      </c>
      <c r="H57" s="118">
        <v>0</v>
      </c>
      <c r="I57" s="366">
        <v>0</v>
      </c>
      <c r="J57" s="342"/>
      <c r="K57" s="104"/>
      <c r="L57" s="104"/>
      <c r="M57" s="104"/>
      <c r="N57" s="246" t="s">
        <v>198</v>
      </c>
      <c r="O57" s="348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s="135" customFormat="1">
      <c r="A58" s="370" t="s">
        <v>180</v>
      </c>
      <c r="B58" s="122" t="s">
        <v>19</v>
      </c>
      <c r="C58" s="123" t="s">
        <v>214</v>
      </c>
      <c r="D58" s="115">
        <f>E58+F58</f>
        <v>36</v>
      </c>
      <c r="E58" s="124">
        <v>0</v>
      </c>
      <c r="F58" s="116">
        <v>36</v>
      </c>
      <c r="G58" s="116">
        <v>0</v>
      </c>
      <c r="H58" s="118">
        <v>0</v>
      </c>
      <c r="I58" s="366">
        <v>0</v>
      </c>
      <c r="J58" s="342"/>
      <c r="K58" s="104"/>
      <c r="L58" s="104"/>
      <c r="M58" s="104"/>
      <c r="N58" s="246" t="s">
        <v>198</v>
      </c>
      <c r="O58" s="349"/>
    </row>
    <row r="59" spans="1:252" s="130" customFormat="1" ht="27" customHeight="1">
      <c r="A59" s="363" t="s">
        <v>111</v>
      </c>
      <c r="B59" s="109" t="s">
        <v>181</v>
      </c>
      <c r="C59" s="93" t="s">
        <v>253</v>
      </c>
      <c r="D59" s="111">
        <f>SUM(D60:D62)</f>
        <v>414</v>
      </c>
      <c r="E59" s="111">
        <f>SUM(E60:E64)</f>
        <v>138</v>
      </c>
      <c r="F59" s="111">
        <f>SUM(F60:F62)</f>
        <v>276</v>
      </c>
      <c r="G59" s="111">
        <f>SUM(G60:G64)</f>
        <v>156</v>
      </c>
      <c r="H59" s="111">
        <f>SUM(H60:H64)</f>
        <v>120</v>
      </c>
      <c r="I59" s="364">
        <f>SUM(I60:I64)</f>
        <v>0</v>
      </c>
      <c r="J59" s="344"/>
      <c r="K59" s="129"/>
      <c r="L59" s="129"/>
      <c r="M59" s="129"/>
      <c r="N59" s="104"/>
      <c r="O59" s="350"/>
    </row>
    <row r="60" spans="1:252" s="112" customFormat="1" ht="15.75" customHeight="1">
      <c r="A60" s="367" t="s">
        <v>112</v>
      </c>
      <c r="B60" s="136" t="s">
        <v>182</v>
      </c>
      <c r="C60" s="114" t="s">
        <v>207</v>
      </c>
      <c r="D60" s="115">
        <f>E60+F60</f>
        <v>138</v>
      </c>
      <c r="E60" s="120">
        <v>46</v>
      </c>
      <c r="F60" s="116">
        <f>SUM(J60:O60)</f>
        <v>92</v>
      </c>
      <c r="G60" s="116">
        <f>F60-H60-I60</f>
        <v>52</v>
      </c>
      <c r="H60" s="121">
        <v>40</v>
      </c>
      <c r="I60" s="366">
        <v>0</v>
      </c>
      <c r="J60" s="342"/>
      <c r="K60" s="104"/>
      <c r="L60" s="104"/>
      <c r="M60" s="104"/>
      <c r="N60" s="105">
        <v>92</v>
      </c>
      <c r="O60" s="341"/>
    </row>
    <row r="61" spans="1:252" s="112" customFormat="1" ht="15.75" customHeight="1">
      <c r="A61" s="367" t="s">
        <v>113</v>
      </c>
      <c r="B61" s="136" t="s">
        <v>183</v>
      </c>
      <c r="C61" s="114" t="s">
        <v>207</v>
      </c>
      <c r="D61" s="115">
        <f>E61+F61</f>
        <v>138</v>
      </c>
      <c r="E61" s="120">
        <v>46</v>
      </c>
      <c r="F61" s="116">
        <f>SUM(J61:O61)</f>
        <v>92</v>
      </c>
      <c r="G61" s="116">
        <f>F61-H61-I61</f>
        <v>52</v>
      </c>
      <c r="H61" s="121">
        <v>40</v>
      </c>
      <c r="I61" s="366">
        <v>0</v>
      </c>
      <c r="J61" s="342"/>
      <c r="K61" s="104"/>
      <c r="L61" s="104"/>
      <c r="M61" s="104"/>
      <c r="N61" s="105">
        <v>92</v>
      </c>
      <c r="O61" s="341"/>
    </row>
    <row r="62" spans="1:252" s="112" customFormat="1" ht="15.75" customHeight="1">
      <c r="A62" s="367" t="s">
        <v>185</v>
      </c>
      <c r="B62" s="136" t="s">
        <v>186</v>
      </c>
      <c r="C62" s="114" t="s">
        <v>71</v>
      </c>
      <c r="D62" s="115">
        <f>E62+F62</f>
        <v>138</v>
      </c>
      <c r="E62" s="120">
        <v>46</v>
      </c>
      <c r="F62" s="116">
        <f>SUM(J62:O62)</f>
        <v>92</v>
      </c>
      <c r="G62" s="116">
        <f>F62-H62-I62</f>
        <v>52</v>
      </c>
      <c r="H62" s="121">
        <v>40</v>
      </c>
      <c r="I62" s="366">
        <v>0</v>
      </c>
      <c r="J62" s="342"/>
      <c r="K62" s="104"/>
      <c r="L62" s="104"/>
      <c r="M62" s="104"/>
      <c r="N62" s="105">
        <v>92</v>
      </c>
      <c r="O62" s="341"/>
    </row>
    <row r="63" spans="1:252" s="112" customFormat="1" ht="15.75" customHeight="1">
      <c r="A63" s="370" t="s">
        <v>114</v>
      </c>
      <c r="B63" s="122" t="s">
        <v>110</v>
      </c>
      <c r="C63" s="123" t="s">
        <v>214</v>
      </c>
      <c r="D63" s="115">
        <f>E63+F63</f>
        <v>36</v>
      </c>
      <c r="E63" s="124">
        <v>0</v>
      </c>
      <c r="F63" s="116">
        <v>36</v>
      </c>
      <c r="G63" s="116">
        <v>0</v>
      </c>
      <c r="H63" s="85">
        <v>0</v>
      </c>
      <c r="I63" s="366">
        <v>0</v>
      </c>
      <c r="J63" s="342"/>
      <c r="K63" s="104"/>
      <c r="L63" s="104"/>
      <c r="M63" s="104"/>
      <c r="N63" s="246" t="s">
        <v>198</v>
      </c>
      <c r="O63" s="341"/>
    </row>
    <row r="64" spans="1:252" s="135" customFormat="1">
      <c r="A64" s="370" t="s">
        <v>184</v>
      </c>
      <c r="B64" s="122" t="s">
        <v>19</v>
      </c>
      <c r="C64" s="123" t="s">
        <v>214</v>
      </c>
      <c r="D64" s="115">
        <f>E64+F64</f>
        <v>36</v>
      </c>
      <c r="E64" s="124">
        <v>0</v>
      </c>
      <c r="F64" s="116">
        <v>36</v>
      </c>
      <c r="G64" s="116">
        <v>0</v>
      </c>
      <c r="H64" s="85">
        <v>0</v>
      </c>
      <c r="I64" s="366">
        <v>0</v>
      </c>
      <c r="J64" s="342"/>
      <c r="K64" s="104"/>
      <c r="L64" s="104"/>
      <c r="M64" s="104"/>
      <c r="N64" s="246" t="s">
        <v>198</v>
      </c>
      <c r="O64" s="341"/>
    </row>
    <row r="65" spans="1:252" s="130" customFormat="1" ht="29.25" customHeight="1">
      <c r="A65" s="363" t="s">
        <v>115</v>
      </c>
      <c r="B65" s="109" t="s">
        <v>187</v>
      </c>
      <c r="C65" s="93" t="s">
        <v>254</v>
      </c>
      <c r="D65" s="111">
        <f>SUM(D66:D67)</f>
        <v>398</v>
      </c>
      <c r="E65" s="111">
        <f>SUM(E66:E69)</f>
        <v>133</v>
      </c>
      <c r="F65" s="111">
        <f>SUM(F66:F67)</f>
        <v>265</v>
      </c>
      <c r="G65" s="111">
        <f>SUM(G66:G69)</f>
        <v>145</v>
      </c>
      <c r="H65" s="111">
        <f>SUM(H66:H69)</f>
        <v>120</v>
      </c>
      <c r="I65" s="364">
        <f>SUM(I66:I69)</f>
        <v>0</v>
      </c>
      <c r="J65" s="344"/>
      <c r="K65" s="129"/>
      <c r="L65" s="129"/>
      <c r="M65" s="129"/>
      <c r="N65" s="104"/>
      <c r="O65" s="341"/>
    </row>
    <row r="66" spans="1:252" s="112" customFormat="1" ht="15" customHeight="1">
      <c r="A66" s="367" t="s">
        <v>116</v>
      </c>
      <c r="B66" s="119" t="s">
        <v>189</v>
      </c>
      <c r="C66" s="123" t="s">
        <v>207</v>
      </c>
      <c r="D66" s="115">
        <f>E66+F66</f>
        <v>138</v>
      </c>
      <c r="E66" s="120">
        <v>46</v>
      </c>
      <c r="F66" s="116">
        <f>SUM(J66:O66)</f>
        <v>92</v>
      </c>
      <c r="G66" s="116">
        <f>F66-H66-I66</f>
        <v>52</v>
      </c>
      <c r="H66" s="121">
        <v>40</v>
      </c>
      <c r="I66" s="366"/>
      <c r="J66" s="342"/>
      <c r="K66" s="104"/>
      <c r="L66" s="104"/>
      <c r="M66" s="104"/>
      <c r="N66" s="85">
        <v>92</v>
      </c>
      <c r="O66" s="341"/>
    </row>
    <row r="67" spans="1:252" ht="18.75" customHeight="1">
      <c r="A67" s="367" t="s">
        <v>117</v>
      </c>
      <c r="B67" s="119" t="s">
        <v>190</v>
      </c>
      <c r="C67" s="114" t="s">
        <v>215</v>
      </c>
      <c r="D67" s="115">
        <f>E67+F67</f>
        <v>260</v>
      </c>
      <c r="E67" s="120">
        <v>87</v>
      </c>
      <c r="F67" s="116">
        <f>SUM(J67:O67)</f>
        <v>173</v>
      </c>
      <c r="G67" s="115">
        <f>F67-H67-I67</f>
        <v>93</v>
      </c>
      <c r="H67" s="121">
        <v>80</v>
      </c>
      <c r="I67" s="366">
        <v>0</v>
      </c>
      <c r="J67" s="342"/>
      <c r="K67" s="104"/>
      <c r="L67" s="104">
        <v>40</v>
      </c>
      <c r="M67" s="104">
        <v>64</v>
      </c>
      <c r="N67" s="85">
        <v>69</v>
      </c>
      <c r="O67" s="341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5" customHeight="1">
      <c r="A68" s="370" t="s">
        <v>118</v>
      </c>
      <c r="B68" s="122" t="s">
        <v>110</v>
      </c>
      <c r="C68" s="114" t="s">
        <v>214</v>
      </c>
      <c r="D68" s="115">
        <f>E68+F68</f>
        <v>36</v>
      </c>
      <c r="E68" s="120">
        <v>0</v>
      </c>
      <c r="F68" s="116">
        <v>36</v>
      </c>
      <c r="G68" s="116">
        <v>0</v>
      </c>
      <c r="H68" s="121">
        <v>0</v>
      </c>
      <c r="I68" s="366">
        <v>0</v>
      </c>
      <c r="J68" s="342"/>
      <c r="K68" s="104"/>
      <c r="L68" s="104"/>
      <c r="M68" s="104"/>
      <c r="N68" s="246" t="s">
        <v>198</v>
      </c>
      <c r="O68" s="345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s="135" customFormat="1" ht="14.25" customHeight="1">
      <c r="A69" s="370" t="s">
        <v>188</v>
      </c>
      <c r="B69" s="122" t="s">
        <v>19</v>
      </c>
      <c r="C69" s="123" t="s">
        <v>214</v>
      </c>
      <c r="D69" s="115">
        <f>E69+F69</f>
        <v>72</v>
      </c>
      <c r="E69" s="124">
        <v>0</v>
      </c>
      <c r="F69" s="116">
        <v>72</v>
      </c>
      <c r="G69" s="116">
        <v>0</v>
      </c>
      <c r="H69" s="85">
        <v>0</v>
      </c>
      <c r="I69" s="366">
        <v>0</v>
      </c>
      <c r="J69" s="342"/>
      <c r="K69" s="104"/>
      <c r="L69" s="104"/>
      <c r="M69" s="104"/>
      <c r="N69" s="246" t="s">
        <v>199</v>
      </c>
      <c r="O69" s="341"/>
    </row>
    <row r="70" spans="1:252" ht="24.75" customHeight="1">
      <c r="A70" s="363" t="s">
        <v>119</v>
      </c>
      <c r="B70" s="109" t="s">
        <v>193</v>
      </c>
      <c r="C70" s="93" t="s">
        <v>254</v>
      </c>
      <c r="D70" s="111">
        <f>SUM(D71)</f>
        <v>120</v>
      </c>
      <c r="E70" s="111">
        <f>SUM(E71:E72)</f>
        <v>40</v>
      </c>
      <c r="F70" s="111">
        <f>SUM(F71)</f>
        <v>80</v>
      </c>
      <c r="G70" s="111">
        <f>SUM(G71:G72)</f>
        <v>40</v>
      </c>
      <c r="H70" s="111">
        <f>SUM(H71:H72)</f>
        <v>40</v>
      </c>
      <c r="I70" s="364">
        <f>SUM(I71:I72)</f>
        <v>0</v>
      </c>
      <c r="J70" s="342"/>
      <c r="K70" s="104"/>
      <c r="L70" s="104"/>
      <c r="M70" s="104"/>
      <c r="N70" s="105"/>
      <c r="O70" s="341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3.5" customHeight="1">
      <c r="A71" s="367" t="s">
        <v>120</v>
      </c>
      <c r="B71" s="122" t="s">
        <v>192</v>
      </c>
      <c r="C71" s="123" t="s">
        <v>71</v>
      </c>
      <c r="D71" s="115">
        <f>E71+F71</f>
        <v>120</v>
      </c>
      <c r="E71" s="120">
        <v>40</v>
      </c>
      <c r="F71" s="116">
        <f>SUM(J71:O71)</f>
        <v>80</v>
      </c>
      <c r="G71" s="116">
        <f>F71-H71-I71</f>
        <v>40</v>
      </c>
      <c r="H71" s="121">
        <v>40</v>
      </c>
      <c r="I71" s="366">
        <v>0</v>
      </c>
      <c r="J71" s="342"/>
      <c r="K71" s="105"/>
      <c r="L71" s="105"/>
      <c r="M71" s="105">
        <v>80</v>
      </c>
      <c r="N71" s="105"/>
      <c r="O71" s="34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s="84" customFormat="1" ht="13.5" customHeight="1">
      <c r="A72" s="370" t="s">
        <v>191</v>
      </c>
      <c r="B72" s="122" t="s">
        <v>110</v>
      </c>
      <c r="C72" s="123" t="s">
        <v>214</v>
      </c>
      <c r="D72" s="115">
        <f>E72+F72</f>
        <v>36</v>
      </c>
      <c r="E72" s="124">
        <v>0</v>
      </c>
      <c r="F72" s="116">
        <v>36</v>
      </c>
      <c r="G72" s="116">
        <v>0</v>
      </c>
      <c r="H72" s="121">
        <v>0</v>
      </c>
      <c r="I72" s="366">
        <v>0</v>
      </c>
      <c r="J72" s="342"/>
      <c r="K72" s="104"/>
      <c r="L72" s="104"/>
      <c r="M72" s="246" t="s">
        <v>198</v>
      </c>
      <c r="N72" s="105"/>
      <c r="O72" s="341"/>
    </row>
    <row r="73" spans="1:252" s="84" customFormat="1" ht="13.5" customHeight="1" thickBot="1">
      <c r="A73" s="372" t="s">
        <v>121</v>
      </c>
      <c r="B73" s="373" t="s">
        <v>19</v>
      </c>
      <c r="C73" s="374" t="s">
        <v>214</v>
      </c>
      <c r="D73" s="375">
        <f>E73+F73</f>
        <v>72</v>
      </c>
      <c r="E73" s="376">
        <v>0</v>
      </c>
      <c r="F73" s="377">
        <v>72</v>
      </c>
      <c r="G73" s="377">
        <v>0</v>
      </c>
      <c r="H73" s="378">
        <v>0</v>
      </c>
      <c r="I73" s="379"/>
      <c r="J73" s="351"/>
      <c r="K73" s="352"/>
      <c r="L73" s="352"/>
      <c r="M73" s="353" t="s">
        <v>199</v>
      </c>
      <c r="N73" s="354"/>
      <c r="O73" s="355"/>
    </row>
    <row r="74" spans="1:252" s="112" customFormat="1" ht="14.85" customHeight="1" thickBot="1">
      <c r="A74" s="356"/>
      <c r="B74" s="356" t="s">
        <v>122</v>
      </c>
      <c r="C74" s="357"/>
      <c r="D74" s="357">
        <f>SUM(D10,FD28,D36,D39,D28)</f>
        <v>5158</v>
      </c>
      <c r="E74" s="357">
        <f>SUM(E10,FE28,E36,E39,E28)</f>
        <v>1870</v>
      </c>
      <c r="F74" s="357">
        <f>F10+F28+F36+F39</f>
        <v>3528</v>
      </c>
      <c r="G74" s="357">
        <f>G52+G40+G28+G10+G36</f>
        <v>1514</v>
      </c>
      <c r="H74" s="357">
        <f>H52+H40+H36+H28+H10</f>
        <v>1974</v>
      </c>
      <c r="I74" s="357">
        <f>SUM(I10,I28,I52,I39)</f>
        <v>20</v>
      </c>
      <c r="J74" s="331">
        <f>SUM(J10:J73)</f>
        <v>720</v>
      </c>
      <c r="K74" s="331">
        <f>SUM(K10:K73)</f>
        <v>684</v>
      </c>
      <c r="L74" s="331">
        <f>SUM(L10:L73)</f>
        <v>720</v>
      </c>
      <c r="M74" s="331">
        <f>SUM(M10:M73)</f>
        <v>576</v>
      </c>
      <c r="N74" s="331">
        <f>SUM(N10:N73)</f>
        <v>828</v>
      </c>
      <c r="O74" s="331">
        <f>SUM(O28:O73)</f>
        <v>0</v>
      </c>
    </row>
    <row r="75" spans="1:252" ht="15" thickBot="1">
      <c r="A75" s="137"/>
      <c r="B75" s="137"/>
      <c r="C75" s="138"/>
      <c r="D75" s="140"/>
      <c r="E75" s="141"/>
      <c r="F75" s="140"/>
      <c r="G75" s="138"/>
      <c r="H75" s="138"/>
      <c r="I75" s="138"/>
      <c r="J75" s="139">
        <f t="shared" ref="J75:O75" si="10">SUM(J10:J73)/J7</f>
        <v>36</v>
      </c>
      <c r="K75" s="139">
        <f t="shared" si="10"/>
        <v>36</v>
      </c>
      <c r="L75" s="139">
        <f t="shared" si="10"/>
        <v>36</v>
      </c>
      <c r="M75" s="248">
        <f t="shared" si="10"/>
        <v>36</v>
      </c>
      <c r="N75" s="139">
        <f t="shared" si="10"/>
        <v>36</v>
      </c>
      <c r="O75" s="139">
        <f t="shared" si="10"/>
        <v>0</v>
      </c>
      <c r="P75"/>
      <c r="Q75"/>
      <c r="R75"/>
      <c r="S75"/>
      <c r="T75"/>
      <c r="U75"/>
      <c r="V75"/>
      <c r="W75"/>
      <c r="X75"/>
      <c r="Y75"/>
    </row>
    <row r="76" spans="1:252" ht="12.75" customHeight="1">
      <c r="A76" s="142" t="s">
        <v>123</v>
      </c>
      <c r="B76" s="142" t="s">
        <v>124</v>
      </c>
      <c r="C76" s="143"/>
      <c r="D76" s="143"/>
      <c r="E76" s="143"/>
      <c r="F76" s="144"/>
      <c r="G76" s="143"/>
      <c r="H76" s="143"/>
      <c r="I76" s="143"/>
      <c r="J76" s="145"/>
      <c r="K76" s="145"/>
      <c r="L76" s="145"/>
      <c r="M76" s="247"/>
      <c r="N76" s="145"/>
      <c r="O76" s="145" t="s">
        <v>218</v>
      </c>
      <c r="P76"/>
      <c r="Q76"/>
      <c r="R76"/>
      <c r="S76"/>
      <c r="T76"/>
      <c r="U76"/>
      <c r="V76"/>
      <c r="W76"/>
      <c r="X76"/>
      <c r="Y76"/>
    </row>
    <row r="77" spans="1:252" ht="12.75" customHeight="1">
      <c r="A77" s="146" t="s">
        <v>125</v>
      </c>
      <c r="B77" s="146" t="s">
        <v>126</v>
      </c>
      <c r="C77" s="147"/>
      <c r="D77" s="147"/>
      <c r="E77" s="147"/>
      <c r="F77" s="148"/>
      <c r="G77" s="147"/>
      <c r="H77" s="147"/>
      <c r="I77" s="147"/>
      <c r="J77" s="86"/>
      <c r="K77" s="86"/>
      <c r="L77" s="86"/>
      <c r="M77" s="86"/>
      <c r="N77" s="86"/>
      <c r="O77" s="86" t="s">
        <v>219</v>
      </c>
      <c r="P77"/>
      <c r="Q77"/>
      <c r="R77"/>
      <c r="S77"/>
      <c r="T77"/>
      <c r="U77"/>
      <c r="V77"/>
      <c r="W77"/>
      <c r="X77"/>
      <c r="Y77"/>
    </row>
    <row r="78" spans="1:252" ht="12.75" customHeight="1">
      <c r="A78" s="146"/>
      <c r="B78" s="146"/>
      <c r="C78" s="147"/>
      <c r="D78" s="147"/>
      <c r="E78" s="147"/>
      <c r="F78" s="148"/>
      <c r="G78" s="147"/>
      <c r="H78" s="147"/>
      <c r="I78" s="147"/>
      <c r="J78" s="86"/>
      <c r="K78" s="86"/>
      <c r="L78" s="86"/>
      <c r="M78" s="86"/>
      <c r="N78" s="86"/>
      <c r="O78" s="86"/>
      <c r="P78"/>
      <c r="Q78"/>
      <c r="R78"/>
      <c r="S78"/>
      <c r="T78"/>
      <c r="U78"/>
      <c r="V78"/>
      <c r="W78"/>
      <c r="X78"/>
      <c r="Y78"/>
    </row>
    <row r="79" spans="1:252" ht="12.75" customHeight="1">
      <c r="A79" s="149"/>
      <c r="B79" s="150"/>
      <c r="C79" s="150"/>
      <c r="D79" s="150"/>
      <c r="E79" s="150"/>
      <c r="F79" s="151"/>
      <c r="G79" s="150"/>
      <c r="H79" s="150"/>
      <c r="I79" s="150"/>
      <c r="J79" s="152"/>
      <c r="K79" s="152"/>
      <c r="L79" s="152"/>
      <c r="M79" s="152"/>
      <c r="N79" s="152"/>
      <c r="O79" s="152"/>
      <c r="P79"/>
      <c r="Q79"/>
      <c r="R79"/>
      <c r="S79"/>
      <c r="T79"/>
      <c r="U79"/>
      <c r="V79"/>
      <c r="W79"/>
      <c r="X79"/>
      <c r="Y79"/>
    </row>
    <row r="80" spans="1:252" ht="12.75" customHeight="1">
      <c r="A80" s="402" t="s">
        <v>127</v>
      </c>
      <c r="B80" s="430" t="s">
        <v>128</v>
      </c>
      <c r="C80" s="430"/>
      <c r="D80" s="431"/>
      <c r="E80" s="431"/>
      <c r="F80" s="431"/>
      <c r="G80" s="433" t="s">
        <v>122</v>
      </c>
      <c r="H80" s="424" t="s">
        <v>129</v>
      </c>
      <c r="I80" s="424"/>
      <c r="J80" s="153">
        <f>J74-(J81+J82)</f>
        <v>720</v>
      </c>
      <c r="K80" s="153">
        <f>K74-(K81+K82)</f>
        <v>684</v>
      </c>
      <c r="L80" s="153">
        <f>L74-(L81+L82)</f>
        <v>720</v>
      </c>
      <c r="M80" s="153">
        <f>M74-(M81+M82)</f>
        <v>468</v>
      </c>
      <c r="N80" s="153">
        <f>N74-(N81+N82)</f>
        <v>576</v>
      </c>
      <c r="O80" s="153">
        <v>0</v>
      </c>
      <c r="P80"/>
      <c r="Q80"/>
      <c r="R80"/>
      <c r="S80"/>
      <c r="T80"/>
      <c r="U80"/>
      <c r="V80"/>
      <c r="W80"/>
      <c r="X80"/>
      <c r="Y80"/>
    </row>
    <row r="81" spans="1:25" ht="12.75" customHeight="1">
      <c r="A81" s="402"/>
      <c r="B81" s="155"/>
      <c r="C81" s="281"/>
      <c r="D81" s="431"/>
      <c r="E81" s="431"/>
      <c r="F81" s="431"/>
      <c r="G81" s="433"/>
      <c r="H81" s="417" t="s">
        <v>130</v>
      </c>
      <c r="I81" s="417"/>
      <c r="J81" s="154">
        <v>0</v>
      </c>
      <c r="K81" s="154">
        <v>0</v>
      </c>
      <c r="L81" s="154">
        <v>0</v>
      </c>
      <c r="M81" s="154">
        <v>36</v>
      </c>
      <c r="N81" s="154">
        <v>108</v>
      </c>
      <c r="O81" s="154">
        <v>0</v>
      </c>
      <c r="P81"/>
      <c r="Q81"/>
      <c r="R81"/>
      <c r="S81"/>
      <c r="T81"/>
      <c r="U81"/>
      <c r="V81"/>
      <c r="W81"/>
      <c r="X81"/>
      <c r="Y81"/>
    </row>
    <row r="82" spans="1:25" ht="24.75" customHeight="1">
      <c r="A82" s="402"/>
      <c r="B82" s="156" t="s">
        <v>126</v>
      </c>
      <c r="C82" s="281"/>
      <c r="D82" s="431"/>
      <c r="E82" s="431"/>
      <c r="F82" s="431"/>
      <c r="G82" s="433"/>
      <c r="H82" s="417" t="s">
        <v>131</v>
      </c>
      <c r="I82" s="417"/>
      <c r="J82" s="154">
        <v>0</v>
      </c>
      <c r="K82" s="154">
        <v>0</v>
      </c>
      <c r="L82" s="154">
        <v>0</v>
      </c>
      <c r="M82" s="154">
        <v>72</v>
      </c>
      <c r="N82" s="154">
        <v>144</v>
      </c>
      <c r="O82" s="154">
        <v>0</v>
      </c>
      <c r="P82"/>
      <c r="Q82"/>
      <c r="R82"/>
      <c r="S82"/>
      <c r="T82"/>
      <c r="U82"/>
      <c r="V82"/>
      <c r="W82"/>
      <c r="X82"/>
      <c r="Y82"/>
    </row>
    <row r="83" spans="1:25" ht="25.5" customHeight="1">
      <c r="A83" s="402"/>
      <c r="B83" s="156" t="s">
        <v>132</v>
      </c>
      <c r="C83" s="281"/>
      <c r="D83" s="431"/>
      <c r="E83" s="431"/>
      <c r="F83" s="431"/>
      <c r="G83" s="433"/>
      <c r="H83" s="417" t="s">
        <v>133</v>
      </c>
      <c r="I83" s="417"/>
      <c r="J83" s="154">
        <v>0</v>
      </c>
      <c r="K83" s="154">
        <v>0</v>
      </c>
      <c r="L83" s="154">
        <v>0</v>
      </c>
      <c r="M83" s="154">
        <v>0</v>
      </c>
      <c r="N83" s="154">
        <v>144</v>
      </c>
      <c r="O83" s="154">
        <v>0</v>
      </c>
      <c r="P83"/>
      <c r="Q83"/>
      <c r="R83"/>
      <c r="S83"/>
      <c r="T83"/>
      <c r="U83"/>
      <c r="V83"/>
      <c r="W83"/>
      <c r="X83"/>
      <c r="Y83"/>
    </row>
    <row r="84" spans="1:25" ht="12.75" customHeight="1">
      <c r="A84" s="402"/>
      <c r="B84" s="157" t="s">
        <v>134</v>
      </c>
      <c r="C84" s="282"/>
      <c r="D84" s="431"/>
      <c r="E84" s="431"/>
      <c r="F84" s="431"/>
      <c r="G84" s="433"/>
      <c r="H84" s="417" t="s">
        <v>135</v>
      </c>
      <c r="I84" s="417"/>
      <c r="J84" s="154">
        <v>3</v>
      </c>
      <c r="K84" s="154">
        <v>3</v>
      </c>
      <c r="L84" s="154">
        <v>2</v>
      </c>
      <c r="M84" s="154">
        <v>3</v>
      </c>
      <c r="N84" s="154">
        <v>3</v>
      </c>
      <c r="O84" s="154">
        <v>0</v>
      </c>
    </row>
    <row r="85" spans="1:25" ht="27" customHeight="1">
      <c r="A85" s="403"/>
      <c r="B85" s="439" t="s">
        <v>136</v>
      </c>
      <c r="C85" s="439"/>
      <c r="D85" s="432"/>
      <c r="E85" s="432"/>
      <c r="F85" s="432"/>
      <c r="G85" s="434"/>
      <c r="H85" s="423" t="s">
        <v>137</v>
      </c>
      <c r="I85" s="423"/>
      <c r="J85" s="158">
        <v>3</v>
      </c>
      <c r="K85" s="158">
        <v>7</v>
      </c>
      <c r="L85" s="257">
        <v>6</v>
      </c>
      <c r="M85" s="257">
        <v>5</v>
      </c>
      <c r="N85" s="257">
        <v>12</v>
      </c>
      <c r="O85" s="257">
        <v>0</v>
      </c>
    </row>
    <row r="86" spans="1:25" ht="14.25">
      <c r="A86" s="284"/>
      <c r="B86" s="276"/>
      <c r="C86" s="276"/>
      <c r="D86" s="277"/>
      <c r="E86" s="277"/>
      <c r="F86" s="277"/>
      <c r="G86" s="278"/>
      <c r="H86" s="435" t="s">
        <v>251</v>
      </c>
      <c r="I86" s="435"/>
      <c r="J86" s="243">
        <v>1</v>
      </c>
      <c r="K86" s="243">
        <v>0</v>
      </c>
      <c r="L86" s="279">
        <v>1</v>
      </c>
      <c r="M86" s="279">
        <v>3</v>
      </c>
      <c r="N86" s="279">
        <v>6</v>
      </c>
      <c r="O86" s="279">
        <v>0</v>
      </c>
    </row>
    <row r="87" spans="1:25">
      <c r="A87" s="283"/>
      <c r="B87" s="427"/>
      <c r="C87" s="428"/>
      <c r="D87" s="428"/>
      <c r="E87" s="428"/>
      <c r="F87" s="428"/>
      <c r="G87" s="429"/>
      <c r="H87" s="422" t="s">
        <v>217</v>
      </c>
      <c r="I87" s="422"/>
      <c r="J87" s="280">
        <v>0</v>
      </c>
      <c r="K87" s="280">
        <v>0</v>
      </c>
      <c r="L87" s="280">
        <v>0</v>
      </c>
      <c r="M87" s="280">
        <v>0</v>
      </c>
      <c r="N87" s="280">
        <v>0</v>
      </c>
      <c r="O87" s="280">
        <v>216</v>
      </c>
    </row>
    <row r="88" spans="1:25">
      <c r="B88" s="125"/>
      <c r="C88" s="159"/>
      <c r="D88" s="159"/>
      <c r="E88" s="159"/>
      <c r="F88" s="159"/>
      <c r="G88" s="159"/>
      <c r="H88" s="159"/>
      <c r="I88" s="159"/>
      <c r="J88" s="160"/>
      <c r="K88" s="160"/>
      <c r="L88" s="160"/>
      <c r="M88" s="160"/>
      <c r="N88" s="160"/>
      <c r="O88" s="160"/>
    </row>
    <row r="89" spans="1:25" ht="14.25">
      <c r="B89" s="161"/>
      <c r="C89"/>
      <c r="J89" s="160"/>
    </row>
    <row r="90" spans="1:25" ht="14.25">
      <c r="C90"/>
    </row>
    <row r="91" spans="1:25">
      <c r="C91" s="81" t="s">
        <v>3</v>
      </c>
    </row>
  </sheetData>
  <sheetProtection selectLockedCells="1" selectUnlockedCells="1"/>
  <mergeCells count="31">
    <mergeCell ref="F3:I3"/>
    <mergeCell ref="B87:G87"/>
    <mergeCell ref="B80:C80"/>
    <mergeCell ref="D80:F85"/>
    <mergeCell ref="G80:G85"/>
    <mergeCell ref="H86:I86"/>
    <mergeCell ref="D2:I2"/>
    <mergeCell ref="C2:C8"/>
    <mergeCell ref="B85:C85"/>
    <mergeCell ref="G5:G8"/>
    <mergeCell ref="E3:E8"/>
    <mergeCell ref="N4:O4"/>
    <mergeCell ref="H5:H8"/>
    <mergeCell ref="H82:I82"/>
    <mergeCell ref="H81:I81"/>
    <mergeCell ref="H87:I87"/>
    <mergeCell ref="L4:M4"/>
    <mergeCell ref="H85:I85"/>
    <mergeCell ref="H80:I80"/>
    <mergeCell ref="I5:I8"/>
    <mergeCell ref="J4:K4"/>
    <mergeCell ref="A80:A85"/>
    <mergeCell ref="D3:D8"/>
    <mergeCell ref="J2:O3"/>
    <mergeCell ref="A2:A8"/>
    <mergeCell ref="B2:B8"/>
    <mergeCell ref="B1:O1"/>
    <mergeCell ref="H84:I84"/>
    <mergeCell ref="H83:I83"/>
    <mergeCell ref="F4:F8"/>
    <mergeCell ref="G4:I4"/>
  </mergeCells>
  <printOptions horizontalCentered="1"/>
  <pageMargins left="0.25" right="0.25" top="0.75" bottom="0.75" header="0.3" footer="0.3"/>
  <pageSetup paperSize="8" scale="78" firstPageNumber="0" fitToWidth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0"/>
  <sheetViews>
    <sheetView tabSelected="1" topLeftCell="A42" workbookViewId="0">
      <selection activeCell="F77" sqref="F77"/>
    </sheetView>
  </sheetViews>
  <sheetFormatPr defaultColWidth="8.25" defaultRowHeight="17.100000000000001" customHeight="1"/>
  <cols>
    <col min="1" max="1" width="7.125" style="162" customWidth="1"/>
    <col min="2" max="2" width="72.375" style="162" customWidth="1"/>
    <col min="3" max="3" width="9.75" style="162" customWidth="1"/>
    <col min="4" max="4" width="35.625" style="162" customWidth="1"/>
    <col min="5" max="5" width="6.75" style="162" customWidth="1"/>
    <col min="6" max="6" width="58.375" style="162" customWidth="1"/>
    <col min="7" max="7" width="14.625" style="162" customWidth="1"/>
    <col min="8" max="8" width="5.5" style="162" customWidth="1"/>
    <col min="9" max="9" width="4.375" style="162" customWidth="1"/>
    <col min="10" max="10" width="6.5" style="162" customWidth="1"/>
    <col min="11" max="11" width="4.5" style="162" customWidth="1"/>
    <col min="12" max="15" width="8.25" style="162"/>
    <col min="16" max="16" width="4.375" style="162" customWidth="1"/>
    <col min="17" max="16384" width="8.25" style="162"/>
  </cols>
  <sheetData>
    <row r="1" spans="1:44" ht="25.5" customHeight="1">
      <c r="B1" s="286" t="s">
        <v>138</v>
      </c>
      <c r="C1" s="164"/>
      <c r="D1" s="285"/>
      <c r="E1" s="303" t="s">
        <v>139</v>
      </c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5.75" customHeight="1">
      <c r="A2" s="287" t="s">
        <v>140</v>
      </c>
      <c r="B2" s="287" t="s">
        <v>141</v>
      </c>
      <c r="C2" s="165"/>
      <c r="D2" s="285"/>
      <c r="E2"/>
      <c r="F2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>
      <c r="A3" s="288"/>
      <c r="B3" s="289" t="s">
        <v>142</v>
      </c>
      <c r="C3" s="165"/>
      <c r="D3" s="285"/>
      <c r="E3"/>
      <c r="F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>
      <c r="A4" s="91">
        <v>1</v>
      </c>
      <c r="B4" s="290" t="s">
        <v>144</v>
      </c>
      <c r="C4" s="166"/>
      <c r="D4" s="285"/>
      <c r="E4"/>
      <c r="F4"/>
      <c r="G4" s="167"/>
      <c r="H4" s="167"/>
      <c r="I4" s="163"/>
      <c r="J4" s="163"/>
      <c r="K4" s="168"/>
      <c r="L4" s="445"/>
      <c r="M4" s="445"/>
      <c r="N4" s="445"/>
      <c r="O4" s="445"/>
      <c r="P4" s="169"/>
      <c r="Q4" s="163"/>
      <c r="R4" s="163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>
      <c r="A5" s="91">
        <v>2</v>
      </c>
      <c r="B5" s="290" t="s">
        <v>143</v>
      </c>
      <c r="C5" s="170"/>
      <c r="D5" s="285"/>
      <c r="E5"/>
      <c r="F5"/>
      <c r="G5" s="171"/>
      <c r="H5" s="171"/>
      <c r="I5" s="163"/>
      <c r="J5" s="163"/>
      <c r="K5" s="168"/>
      <c r="L5" s="172"/>
      <c r="M5" s="163"/>
      <c r="N5" s="163"/>
      <c r="O5" s="163"/>
      <c r="P5" s="163"/>
      <c r="Q5" s="163"/>
      <c r="R5" s="16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>
      <c r="A6" s="91">
        <v>3</v>
      </c>
      <c r="B6" s="290" t="s">
        <v>221</v>
      </c>
      <c r="C6" s="166"/>
      <c r="D6" s="285"/>
      <c r="E6"/>
      <c r="F6"/>
      <c r="G6" s="163"/>
      <c r="H6" s="163"/>
      <c r="I6" s="163"/>
      <c r="J6" s="163"/>
      <c r="K6" s="173"/>
      <c r="L6" s="445"/>
      <c r="M6" s="445"/>
      <c r="N6" s="445"/>
      <c r="O6" s="445"/>
      <c r="P6" s="163"/>
      <c r="Q6" s="163"/>
      <c r="R6" s="16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>
      <c r="A7" s="91">
        <v>4</v>
      </c>
      <c r="B7" s="290" t="s">
        <v>222</v>
      </c>
      <c r="C7" s="166"/>
      <c r="D7" s="285"/>
      <c r="E7"/>
      <c r="F7"/>
      <c r="G7" s="163"/>
      <c r="H7" s="163"/>
      <c r="I7" s="163"/>
      <c r="J7" s="163"/>
      <c r="K7" s="173"/>
      <c r="L7" s="169"/>
      <c r="M7" s="169"/>
      <c r="N7" s="169"/>
      <c r="O7" s="169"/>
      <c r="P7" s="163"/>
      <c r="Q7" s="163"/>
      <c r="R7" s="16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>
      <c r="A8" s="91">
        <v>5</v>
      </c>
      <c r="B8" s="290" t="s">
        <v>223</v>
      </c>
      <c r="C8" s="166"/>
      <c r="D8" s="285"/>
      <c r="E8"/>
      <c r="F8"/>
      <c r="G8" s="163"/>
      <c r="H8" s="163"/>
      <c r="I8" s="163"/>
      <c r="J8" s="163"/>
      <c r="K8" s="173"/>
      <c r="L8" s="169"/>
      <c r="M8" s="169"/>
      <c r="N8" s="169"/>
      <c r="O8" s="169"/>
      <c r="P8" s="163"/>
      <c r="Q8" s="163"/>
      <c r="R8" s="16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 customHeight="1">
      <c r="A9" s="91">
        <v>6</v>
      </c>
      <c r="B9" s="290" t="s">
        <v>224</v>
      </c>
      <c r="C9" s="174"/>
      <c r="D9" s="285"/>
      <c r="E9"/>
      <c r="F9"/>
      <c r="G9" s="445"/>
      <c r="H9" s="445"/>
      <c r="I9" s="445"/>
      <c r="J9" s="445"/>
      <c r="K9" s="168"/>
      <c r="L9" s="445"/>
      <c r="M9" s="445"/>
      <c r="N9" s="445"/>
      <c r="O9" s="445"/>
      <c r="P9" s="169"/>
      <c r="Q9" s="163"/>
      <c r="R9" s="16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4.25" customHeight="1">
      <c r="A10" s="91">
        <v>7</v>
      </c>
      <c r="B10" s="290" t="s">
        <v>225</v>
      </c>
      <c r="C10" s="166"/>
      <c r="D10" s="285"/>
      <c r="E10"/>
      <c r="F10"/>
      <c r="G10" s="169"/>
      <c r="H10" s="169"/>
      <c r="I10" s="169"/>
      <c r="J10" s="169"/>
      <c r="K10" s="168"/>
      <c r="L10" s="169"/>
      <c r="M10" s="169"/>
      <c r="N10" s="169"/>
      <c r="O10" s="169"/>
      <c r="P10" s="169"/>
      <c r="Q10" s="163"/>
      <c r="R10" s="163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>
      <c r="A11" s="91">
        <v>8</v>
      </c>
      <c r="B11" s="290" t="s">
        <v>226</v>
      </c>
      <c r="C11" s="165"/>
      <c r="D11" s="285"/>
      <c r="E11"/>
      <c r="F11"/>
      <c r="G11" s="167"/>
      <c r="H11" s="163"/>
      <c r="I11" s="163"/>
      <c r="J11" s="163"/>
      <c r="K11" s="173"/>
      <c r="L11" s="445"/>
      <c r="M11" s="445"/>
      <c r="N11" s="445"/>
      <c r="O11" s="445"/>
      <c r="P11" s="169"/>
      <c r="Q11" s="163"/>
      <c r="R11" s="16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" customHeight="1">
      <c r="A12" s="91">
        <v>9</v>
      </c>
      <c r="B12" s="290" t="s">
        <v>227</v>
      </c>
      <c r="C12" s="165"/>
      <c r="D12" s="285"/>
      <c r="E12"/>
      <c r="F12"/>
      <c r="G12" s="167"/>
      <c r="H12" s="163"/>
      <c r="I12" s="163"/>
      <c r="J12" s="163"/>
      <c r="K12" s="173"/>
      <c r="L12" s="169"/>
      <c r="M12" s="169"/>
      <c r="N12" s="169"/>
      <c r="O12" s="169"/>
      <c r="P12" s="169"/>
      <c r="Q12" s="163"/>
      <c r="R12" s="16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>
      <c r="A13" s="91">
        <v>10</v>
      </c>
      <c r="B13" s="290" t="s">
        <v>228</v>
      </c>
      <c r="C13" s="165"/>
      <c r="D13" s="285"/>
      <c r="E13"/>
      <c r="F13"/>
      <c r="G13" s="172"/>
      <c r="H13" s="172"/>
      <c r="I13" s="172"/>
      <c r="J13" s="163"/>
      <c r="K13" s="175"/>
      <c r="L13" s="445"/>
      <c r="M13" s="445"/>
      <c r="N13" s="445"/>
      <c r="O13" s="445"/>
      <c r="P13" s="163"/>
      <c r="Q13" s="163"/>
      <c r="R13" s="16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>
      <c r="A14" s="91">
        <v>11</v>
      </c>
      <c r="B14" s="290" t="s">
        <v>229</v>
      </c>
      <c r="C14" s="165"/>
      <c r="D14" s="285"/>
      <c r="E14"/>
      <c r="F14"/>
      <c r="G14" s="167"/>
      <c r="H14" s="167"/>
      <c r="I14" s="167"/>
      <c r="J14" s="163"/>
      <c r="K14" s="176"/>
      <c r="L14" s="445"/>
      <c r="M14" s="445"/>
      <c r="N14" s="445"/>
      <c r="O14" s="445"/>
      <c r="P14" s="169"/>
      <c r="Q14" s="163"/>
      <c r="R14" s="16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>
      <c r="A15" s="91">
        <v>12</v>
      </c>
      <c r="B15" s="290" t="s">
        <v>230</v>
      </c>
      <c r="C15" s="177"/>
      <c r="D15" s="285"/>
      <c r="E15"/>
      <c r="F15"/>
      <c r="G15" s="445"/>
      <c r="H15" s="445"/>
      <c r="I15" s="445"/>
      <c r="J15" s="445"/>
      <c r="K15" s="176"/>
      <c r="L15" s="445"/>
      <c r="M15" s="445"/>
      <c r="N15" s="445"/>
      <c r="O15" s="445"/>
      <c r="P15" s="163"/>
      <c r="Q15" s="163"/>
      <c r="R15" s="16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>
      <c r="A16" s="91">
        <v>13</v>
      </c>
      <c r="B16" s="290" t="s">
        <v>231</v>
      </c>
      <c r="C16" s="163"/>
      <c r="D16" s="285"/>
      <c r="E16"/>
      <c r="F16"/>
      <c r="G16" s="445"/>
      <c r="H16" s="445"/>
      <c r="I16" s="445"/>
      <c r="J16" s="445"/>
      <c r="K16" s="173"/>
      <c r="L16" s="445"/>
      <c r="M16" s="445"/>
      <c r="N16" s="445"/>
      <c r="O16" s="165"/>
      <c r="P16" s="178"/>
      <c r="Q16" s="163"/>
      <c r="R16" s="16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5.75" customHeight="1">
      <c r="A17" s="91">
        <v>14</v>
      </c>
      <c r="B17" s="290" t="s">
        <v>232</v>
      </c>
      <c r="C17" s="163"/>
      <c r="D17" s="285"/>
      <c r="E17"/>
      <c r="F17"/>
      <c r="G17" s="169"/>
      <c r="H17" s="169"/>
      <c r="I17" s="169"/>
      <c r="J17" s="169"/>
      <c r="K17" s="173"/>
      <c r="L17" s="169"/>
      <c r="M17" s="169"/>
      <c r="N17" s="169"/>
      <c r="O17" s="165"/>
      <c r="P17" s="178"/>
      <c r="Q17" s="163"/>
      <c r="R17" s="16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7.25" customHeight="1">
      <c r="A18" s="91">
        <v>15</v>
      </c>
      <c r="B18" s="290" t="s">
        <v>233</v>
      </c>
      <c r="C18" s="163"/>
      <c r="D18" s="285"/>
      <c r="E18"/>
      <c r="F18"/>
      <c r="G18" s="169"/>
      <c r="H18" s="169"/>
      <c r="I18" s="169"/>
      <c r="J18" s="169"/>
      <c r="K18" s="173"/>
      <c r="L18" s="169"/>
      <c r="M18" s="169"/>
      <c r="N18" s="169"/>
      <c r="O18" s="165"/>
      <c r="P18" s="178"/>
      <c r="Q18" s="163"/>
      <c r="R18" s="16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8.75" customHeight="1">
      <c r="A19" s="126"/>
      <c r="B19" s="291"/>
      <c r="C19" s="163"/>
      <c r="D19" s="285"/>
      <c r="E19"/>
      <c r="F19"/>
      <c r="G19" s="167"/>
      <c r="H19" s="167"/>
      <c r="I19" s="167"/>
      <c r="J19" s="167"/>
      <c r="K19" s="179"/>
      <c r="L19" s="445"/>
      <c r="M19" s="445"/>
      <c r="N19" s="445"/>
      <c r="O19" s="165"/>
      <c r="P19" s="178"/>
      <c r="Q19" s="163"/>
      <c r="R19" s="16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9.5" customHeight="1">
      <c r="A20" s="91"/>
      <c r="B20" s="292" t="s">
        <v>145</v>
      </c>
      <c r="C20" s="165"/>
      <c r="D20" s="285"/>
      <c r="E20"/>
      <c r="F20"/>
      <c r="G20" s="172"/>
      <c r="H20" s="172"/>
      <c r="I20" s="172"/>
      <c r="J20" s="172"/>
      <c r="K20" s="180"/>
      <c r="L20" s="181"/>
      <c r="M20" s="163"/>
      <c r="N20" s="163"/>
      <c r="O20" s="163"/>
      <c r="P20" s="178"/>
      <c r="Q20" s="163"/>
      <c r="R20" s="16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5.75" customHeight="1">
      <c r="A21" s="91">
        <v>1</v>
      </c>
      <c r="B21" s="290" t="s">
        <v>234</v>
      </c>
      <c r="C21" s="163"/>
      <c r="D21" s="285"/>
      <c r="E21"/>
      <c r="F21"/>
      <c r="G21" s="163"/>
      <c r="H21" s="163"/>
      <c r="I21" s="163"/>
      <c r="J21" s="163"/>
      <c r="K21" s="163"/>
      <c r="L21" s="163"/>
      <c r="M21" s="163"/>
      <c r="N21" s="163"/>
      <c r="O21" s="171"/>
      <c r="P21" s="163"/>
      <c r="Q21" s="163"/>
      <c r="R21" s="163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8" customHeight="1">
      <c r="A22" s="91">
        <v>2</v>
      </c>
      <c r="B22" s="293" t="s">
        <v>235</v>
      </c>
      <c r="C22" s="183"/>
      <c r="D22" s="285"/>
      <c r="E22"/>
      <c r="F22"/>
      <c r="G22" s="163"/>
      <c r="H22" s="163"/>
      <c r="I22" s="163"/>
      <c r="J22" s="163"/>
      <c r="K22" s="163"/>
      <c r="L22" s="163"/>
      <c r="M22" s="163"/>
      <c r="N22" s="163"/>
      <c r="O22" s="171"/>
      <c r="P22" s="163"/>
      <c r="Q22" s="163"/>
      <c r="R22" s="16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>
      <c r="A23" s="91">
        <v>3</v>
      </c>
      <c r="B23" s="290" t="s">
        <v>236</v>
      </c>
      <c r="C23" s="184"/>
      <c r="D23" s="285"/>
      <c r="E23"/>
      <c r="F23"/>
      <c r="G23" s="163"/>
      <c r="H23" s="163"/>
      <c r="I23" s="163"/>
      <c r="J23" s="163"/>
      <c r="K23" s="445"/>
      <c r="L23" s="445"/>
      <c r="M23" s="445"/>
      <c r="N23" s="445"/>
      <c r="O23" s="163"/>
      <c r="P23" s="163"/>
      <c r="Q23" s="163"/>
      <c r="R23" s="16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5.75">
      <c r="A24" s="91"/>
      <c r="B24" s="290"/>
      <c r="C24" s="163"/>
      <c r="D24" s="285"/>
      <c r="E24"/>
      <c r="F24"/>
      <c r="G24" s="163"/>
      <c r="H24" s="163"/>
      <c r="I24" s="163"/>
      <c r="J24" s="163"/>
      <c r="K24" s="163"/>
      <c r="L24" s="163"/>
      <c r="M24" s="163"/>
      <c r="N24" s="163"/>
      <c r="O24" s="172"/>
      <c r="P24" s="163"/>
      <c r="Q24" s="163"/>
      <c r="R24" s="16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.75" customHeight="1">
      <c r="A25" s="91"/>
      <c r="B25" s="294" t="s">
        <v>146</v>
      </c>
      <c r="C25" s="163"/>
      <c r="D25" s="285"/>
      <c r="E25"/>
      <c r="F25"/>
      <c r="G25" s="163"/>
      <c r="H25" s="163"/>
      <c r="I25" s="163"/>
      <c r="J25" s="163"/>
      <c r="K25" s="163"/>
      <c r="L25" s="163"/>
      <c r="M25" s="163"/>
      <c r="N25" s="163"/>
      <c r="O25" s="172"/>
      <c r="P25" s="163"/>
      <c r="Q25" s="163"/>
      <c r="R25" s="16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customHeight="1">
      <c r="A26" s="91">
        <v>1</v>
      </c>
      <c r="B26" s="295" t="s">
        <v>147</v>
      </c>
      <c r="C26" s="163"/>
      <c r="D26" s="285"/>
      <c r="E26"/>
      <c r="F26"/>
      <c r="G26" s="163"/>
      <c r="H26" s="163"/>
      <c r="I26" s="163"/>
      <c r="J26" s="163"/>
      <c r="K26" s="163"/>
      <c r="L26" s="163"/>
      <c r="M26" s="163"/>
      <c r="N26" s="163"/>
      <c r="O26" s="172"/>
      <c r="P26" s="163"/>
      <c r="Q26" s="163"/>
      <c r="R26" s="16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.75" customHeight="1">
      <c r="A27" s="91">
        <v>2</v>
      </c>
      <c r="B27" s="295" t="s">
        <v>148</v>
      </c>
      <c r="C27" s="163"/>
      <c r="D27" s="285"/>
      <c r="E27"/>
      <c r="F27"/>
      <c r="G27" s="163"/>
      <c r="H27" s="163"/>
      <c r="I27" s="163"/>
      <c r="J27" s="163"/>
      <c r="K27" s="163"/>
      <c r="L27" s="163"/>
      <c r="M27" s="163"/>
      <c r="N27" s="163"/>
      <c r="O27" s="172"/>
      <c r="P27" s="163"/>
      <c r="Q27" s="163"/>
      <c r="R27" s="16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.75" customHeight="1">
      <c r="A28" s="91">
        <v>3</v>
      </c>
      <c r="B28" s="296" t="s">
        <v>149</v>
      </c>
      <c r="C28" s="163"/>
      <c r="D28" s="285"/>
      <c r="E28"/>
      <c r="F28"/>
      <c r="G28" s="163"/>
      <c r="H28" s="163"/>
      <c r="I28" s="163"/>
      <c r="J28" s="163"/>
      <c r="K28" s="163"/>
      <c r="L28" s="163"/>
      <c r="M28" s="163"/>
      <c r="N28" s="163"/>
      <c r="O28" s="172"/>
      <c r="P28" s="163"/>
      <c r="Q28" s="163"/>
      <c r="R28" s="163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customHeight="1">
      <c r="A29" s="91"/>
      <c r="B29" s="293"/>
      <c r="C29" s="163"/>
      <c r="D29" s="285"/>
      <c r="E29"/>
      <c r="F29"/>
      <c r="G29" s="163"/>
      <c r="H29" s="163"/>
      <c r="I29" s="163"/>
      <c r="J29" s="163"/>
      <c r="K29" s="163"/>
      <c r="L29" s="163"/>
      <c r="M29" s="163"/>
      <c r="N29" s="163"/>
      <c r="O29" s="172"/>
      <c r="P29" s="163"/>
      <c r="Q29" s="163"/>
      <c r="R29" s="163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5.75" customHeight="1">
      <c r="A30" s="91"/>
      <c r="B30" s="297" t="s">
        <v>150</v>
      </c>
      <c r="C30" s="163"/>
      <c r="D30" s="285"/>
      <c r="E30"/>
      <c r="F30"/>
      <c r="G30" s="163"/>
      <c r="H30" s="163"/>
      <c r="I30" s="163"/>
      <c r="J30" s="163"/>
      <c r="K30" s="163"/>
      <c r="L30" s="163"/>
      <c r="M30" s="163"/>
      <c r="N30" s="163"/>
      <c r="O30" s="172"/>
      <c r="P30" s="163"/>
      <c r="Q30" s="163"/>
      <c r="R30" s="163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5.75" customHeight="1">
      <c r="A31" s="298">
        <v>1</v>
      </c>
      <c r="B31" s="299" t="s">
        <v>151</v>
      </c>
      <c r="C31" s="163"/>
      <c r="D31" s="285"/>
      <c r="E31"/>
      <c r="F31"/>
      <c r="G31" s="163"/>
      <c r="H31" s="163"/>
      <c r="I31" s="163"/>
      <c r="J31" s="163"/>
      <c r="K31" s="163"/>
      <c r="L31" s="163"/>
      <c r="M31" s="163"/>
      <c r="N31" s="163"/>
      <c r="O31" s="172"/>
      <c r="P31" s="163"/>
      <c r="Q31" s="163"/>
      <c r="R31" s="163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5.75" customHeight="1">
      <c r="A32" s="298">
        <v>2</v>
      </c>
      <c r="B32" s="299" t="s">
        <v>152</v>
      </c>
      <c r="C32" s="163"/>
      <c r="D32" s="285"/>
      <c r="E32"/>
      <c r="F32"/>
      <c r="G32" s="163"/>
      <c r="H32" s="163"/>
      <c r="I32" s="163"/>
      <c r="J32" s="163"/>
      <c r="K32" s="163"/>
      <c r="L32" s="163"/>
      <c r="M32" s="163"/>
      <c r="N32" s="163"/>
      <c r="O32" s="172"/>
      <c r="P32" s="163"/>
      <c r="Q32" s="163"/>
      <c r="R32" s="16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.75" customHeight="1">
      <c r="A33" s="298">
        <v>3</v>
      </c>
      <c r="B33" s="300" t="s">
        <v>153</v>
      </c>
      <c r="C33" s="163"/>
      <c r="D33" s="285"/>
      <c r="E33"/>
      <c r="F33"/>
      <c r="G33" s="163"/>
      <c r="H33" s="163"/>
      <c r="I33" s="163"/>
      <c r="J33" s="163"/>
      <c r="K33" s="163"/>
      <c r="L33" s="163"/>
      <c r="M33" s="163"/>
      <c r="N33" s="163"/>
      <c r="O33" s="172"/>
      <c r="P33" s="163"/>
      <c r="Q33" s="163"/>
      <c r="R33" s="16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21" customHeight="1">
      <c r="A34" s="301"/>
      <c r="B34" s="302"/>
      <c r="C34" s="163"/>
      <c r="D34" s="285"/>
      <c r="E34"/>
      <c r="F34"/>
      <c r="G34" s="163"/>
      <c r="H34" s="163"/>
      <c r="I34" s="163"/>
      <c r="J34" s="163"/>
      <c r="K34" s="163"/>
      <c r="L34" s="163"/>
      <c r="M34" s="163"/>
      <c r="N34" s="163"/>
      <c r="O34" s="172"/>
      <c r="P34" s="163"/>
      <c r="Q34" s="163"/>
      <c r="R34" s="16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409.5" customHeight="1">
      <c r="A35" s="273"/>
      <c r="B35" s="444" t="s">
        <v>258</v>
      </c>
      <c r="C35" s="444"/>
      <c r="D35" s="444"/>
      <c r="E35" s="444"/>
      <c r="F35"/>
      <c r="G35" s="163"/>
      <c r="H35" s="163"/>
      <c r="I35" s="163"/>
      <c r="J35" s="163"/>
      <c r="K35" s="163"/>
      <c r="L35" s="163"/>
      <c r="M35" s="163"/>
      <c r="N35" s="163"/>
      <c r="O35" s="172"/>
      <c r="P35" s="163"/>
      <c r="Q35" s="163"/>
      <c r="R35" s="16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42" customHeight="1">
      <c r="A36" s="273"/>
      <c r="B36" s="444"/>
      <c r="C36" s="444"/>
      <c r="D36" s="444"/>
      <c r="E36" s="444"/>
      <c r="F36"/>
      <c r="G36" s="163"/>
      <c r="H36" s="163"/>
      <c r="I36" s="163"/>
      <c r="J36" s="163"/>
      <c r="K36" s="163"/>
      <c r="L36" s="163"/>
      <c r="M36" s="163"/>
      <c r="N36" s="163"/>
      <c r="O36" s="172"/>
      <c r="P36" s="163"/>
      <c r="Q36" s="163"/>
      <c r="R36" s="163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" customHeight="1">
      <c r="A37" s="273"/>
      <c r="B37" s="162" t="s">
        <v>237</v>
      </c>
      <c r="C37" s="163"/>
      <c r="D37" s="285"/>
      <c r="E37"/>
      <c r="F37"/>
      <c r="G37" s="163"/>
      <c r="H37" s="163"/>
      <c r="I37" s="163"/>
      <c r="J37" s="163"/>
      <c r="K37" s="163"/>
      <c r="L37" s="163"/>
      <c r="M37" s="163"/>
      <c r="N37" s="163"/>
      <c r="O37" s="172"/>
      <c r="P37" s="163"/>
      <c r="Q37" s="163"/>
      <c r="R37" s="16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4.25" customHeight="1">
      <c r="A38" s="273"/>
      <c r="B38" s="162" t="s">
        <v>239</v>
      </c>
      <c r="C38" s="163"/>
      <c r="D38" s="285"/>
      <c r="E38"/>
      <c r="F38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3.5" customHeight="1">
      <c r="A39" s="273"/>
      <c r="B39" s="162" t="s">
        <v>240</v>
      </c>
      <c r="C39" s="163"/>
      <c r="D39" s="285"/>
      <c r="E39"/>
      <c r="F39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4.25" customHeight="1">
      <c r="A40" s="273"/>
      <c r="B40" s="267" t="s">
        <v>238</v>
      </c>
      <c r="C40" s="163"/>
      <c r="D40" s="285"/>
      <c r="E40"/>
      <c r="F40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2.75" customHeight="1">
      <c r="A41" s="273"/>
      <c r="B41" s="267" t="s">
        <v>242</v>
      </c>
      <c r="C41" s="163"/>
      <c r="D41" s="285"/>
      <c r="E41"/>
      <c r="F41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5" customHeight="1">
      <c r="A42" s="273"/>
      <c r="B42" s="274" t="s">
        <v>243</v>
      </c>
      <c r="C42" s="163"/>
      <c r="D42" s="285"/>
      <c r="E42"/>
      <c r="F42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4.25" customHeight="1">
      <c r="A43" s="226"/>
      <c r="B43" s="274" t="s">
        <v>244</v>
      </c>
      <c r="C43" s="163"/>
      <c r="D43" s="285"/>
      <c r="E43"/>
      <c r="F4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4.25" customHeight="1">
      <c r="A44"/>
      <c r="B44" s="274" t="s">
        <v>245</v>
      </c>
      <c r="C44" s="163"/>
      <c r="D44" s="285"/>
      <c r="E44"/>
      <c r="F44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4.25" customHeight="1">
      <c r="A45"/>
      <c r="B45" s="274" t="s">
        <v>246</v>
      </c>
      <c r="C45" s="163"/>
      <c r="D45" s="285"/>
      <c r="E45"/>
      <c r="F45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7.25" customHeight="1">
      <c r="A46"/>
      <c r="B46" s="274" t="s">
        <v>249</v>
      </c>
      <c r="C46" s="163"/>
      <c r="D46" s="285"/>
      <c r="E46"/>
      <c r="F46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4.25" customHeight="1">
      <c r="A47"/>
      <c r="B47" s="275" t="s">
        <v>247</v>
      </c>
      <c r="C47" s="163"/>
      <c r="D47" s="285"/>
      <c r="E47"/>
      <c r="F47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5.75" customHeight="1">
      <c r="A48"/>
      <c r="B48" s="275" t="s">
        <v>248</v>
      </c>
      <c r="C48" s="163"/>
      <c r="D48" s="285"/>
      <c r="E48" s="163"/>
      <c r="F48" s="185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5.75">
      <c r="A49" s="182"/>
      <c r="B49" s="186" t="s">
        <v>154</v>
      </c>
      <c r="C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24.75" customHeight="1">
      <c r="A50" s="182"/>
      <c r="B50" s="447" t="s">
        <v>257</v>
      </c>
      <c r="C50" s="447"/>
      <c r="D50" s="447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5.75">
      <c r="A51"/>
      <c r="B51" s="447"/>
      <c r="C51" s="447"/>
      <c r="D51" s="447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5.75">
      <c r="A52" s="182"/>
      <c r="B52" s="186" t="s">
        <v>155</v>
      </c>
      <c r="C52"/>
      <c r="D52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5.75">
      <c r="A53" s="182"/>
      <c r="B53" s="186" t="s">
        <v>156</v>
      </c>
      <c r="C53"/>
      <c r="D5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9.75" customHeight="1">
      <c r="A54" s="182"/>
      <c r="B54" s="446" t="s">
        <v>250</v>
      </c>
      <c r="C54" s="446"/>
      <c r="D54" s="446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5.75" hidden="1" customHeight="1">
      <c r="A55" s="182"/>
      <c r="B55" s="446"/>
      <c r="C55" s="446"/>
      <c r="D55" s="446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9" customHeight="1">
      <c r="A56" s="182"/>
      <c r="B56" s="446"/>
      <c r="C56" s="446"/>
      <c r="D56" s="446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1.25" customHeight="1">
      <c r="A57" s="182"/>
      <c r="B57" s="446"/>
      <c r="C57" s="446"/>
      <c r="D57" s="446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36.950000000000003" customHeight="1">
      <c r="A58" s="182"/>
      <c r="B58" s="446"/>
      <c r="C58" s="446"/>
      <c r="D58" s="446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5.75" customHeight="1">
      <c r="A59" s="182"/>
      <c r="B59" s="446" t="s">
        <v>157</v>
      </c>
      <c r="C59" s="446"/>
      <c r="D59" s="446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5.75">
      <c r="A60" s="182"/>
      <c r="B60" s="446"/>
      <c r="C60" s="446"/>
      <c r="D60" s="446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5.75">
      <c r="A61" s="187"/>
      <c r="B61" s="446"/>
      <c r="C61" s="446"/>
      <c r="D61" s="446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5.75">
      <c r="A62" s="182"/>
      <c r="B62" s="446"/>
      <c r="C62" s="446"/>
      <c r="D62" s="446"/>
      <c r="E62" s="188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5.75">
      <c r="A63"/>
      <c r="B63" s="186" t="s">
        <v>158</v>
      </c>
      <c r="C63" s="189"/>
      <c r="D63" s="189"/>
      <c r="E63" s="190"/>
      <c r="F63"/>
      <c r="G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29.25" customHeight="1">
      <c r="A64" s="187"/>
      <c r="B64" s="446" t="s">
        <v>159</v>
      </c>
      <c r="C64" s="446"/>
      <c r="D64" s="446"/>
      <c r="E64" s="188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5.75">
      <c r="A65" s="182"/>
      <c r="B65" s="191"/>
      <c r="C65" s="188"/>
      <c r="D65" s="188"/>
      <c r="E65" s="188"/>
      <c r="F65" s="163"/>
      <c r="G65" s="163"/>
      <c r="H65" s="192"/>
      <c r="I65" s="163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</row>
    <row r="66" spans="1:44" ht="15.75">
      <c r="A66" s="182"/>
      <c r="B66" s="181"/>
      <c r="C66"/>
      <c r="D66"/>
      <c r="E66"/>
      <c r="F66"/>
      <c r="G66"/>
      <c r="H66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</row>
    <row r="67" spans="1:44" ht="15.75">
      <c r="A67" s="193"/>
      <c r="B67" s="194" t="s">
        <v>160</v>
      </c>
      <c r="C67" s="195"/>
      <c r="D67" s="196"/>
      <c r="E67" s="197"/>
      <c r="F67" s="197"/>
      <c r="G67"/>
      <c r="H67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</row>
    <row r="68" spans="1:44" ht="15.75" customHeight="1">
      <c r="A68" s="198"/>
      <c r="B68" s="199"/>
      <c r="C68" s="196"/>
      <c r="D68" s="200"/>
      <c r="E68" s="201"/>
      <c r="F68" s="201"/>
      <c r="G68"/>
      <c r="H68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</row>
    <row r="69" spans="1:44" ht="15.75" customHeight="1">
      <c r="A69" s="202"/>
      <c r="B69"/>
      <c r="C69"/>
      <c r="D69"/>
      <c r="E69" s="203"/>
      <c r="F69" s="203"/>
      <c r="G69"/>
      <c r="H69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</row>
    <row r="70" spans="1:44" ht="15.75" customHeight="1">
      <c r="A70" s="202"/>
      <c r="B70" s="194" t="s">
        <v>220</v>
      </c>
      <c r="C70" s="204"/>
      <c r="D70" s="200" t="s">
        <v>280</v>
      </c>
      <c r="E70" s="203"/>
      <c r="F70" s="203"/>
      <c r="G70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</row>
    <row r="71" spans="1:44" ht="15.75" customHeight="1">
      <c r="A71" s="202"/>
      <c r="B71" s="205"/>
      <c r="C71" s="205"/>
      <c r="D71" s="205"/>
      <c r="E71" s="203"/>
      <c r="F71" s="203"/>
      <c r="G71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</row>
    <row r="72" spans="1:44" ht="15.75" customHeight="1">
      <c r="A72" s="202"/>
      <c r="B72" s="265"/>
      <c r="C72" s="196"/>
      <c r="D72" s="200"/>
      <c r="E72" s="203"/>
      <c r="F72" s="203"/>
      <c r="G72"/>
      <c r="H72" s="192"/>
      <c r="I72" s="185"/>
      <c r="J72" s="185"/>
      <c r="K72" s="185"/>
      <c r="L72"/>
      <c r="M72" s="206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5" customHeight="1">
      <c r="A73" s="187"/>
      <c r="B73" s="266"/>
      <c r="C73" s="267"/>
      <c r="D73" s="268"/>
      <c r="E73"/>
      <c r="F73" s="163"/>
      <c r="G73" s="208"/>
      <c r="H73" s="192"/>
      <c r="I73" s="185"/>
      <c r="J73" s="185"/>
      <c r="K73" s="185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5" customHeight="1">
      <c r="A74" s="187"/>
      <c r="B74" s="266"/>
      <c r="C74" s="267"/>
      <c r="D74" s="268"/>
      <c r="E74"/>
      <c r="F74" s="192"/>
      <c r="G74" s="192"/>
      <c r="H74" s="192"/>
      <c r="I74" s="185"/>
      <c r="J74" s="185"/>
      <c r="K74" s="185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5.75" customHeight="1">
      <c r="A75" s="187"/>
      <c r="B75" s="269"/>
      <c r="C75" s="268"/>
      <c r="D75" s="268"/>
      <c r="E75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</row>
    <row r="76" spans="1:44" ht="15.75" customHeight="1">
      <c r="A76" s="187"/>
      <c r="B76" s="270"/>
      <c r="C76" s="271"/>
      <c r="D76" s="270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</row>
    <row r="77" spans="1:44" ht="12.75" customHeight="1">
      <c r="A77" s="187"/>
      <c r="B77" s="270"/>
      <c r="C77" s="270"/>
      <c r="D77" s="270"/>
      <c r="E77" s="192"/>
      <c r="F77" s="192"/>
      <c r="G77" s="192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</row>
    <row r="78" spans="1:44" ht="15.75">
      <c r="A78" s="187"/>
      <c r="B78" s="270"/>
      <c r="C78" s="270"/>
      <c r="D78" s="270"/>
      <c r="E78" s="192"/>
      <c r="F78" s="192"/>
      <c r="G78" s="192"/>
      <c r="H78"/>
      <c r="I78"/>
      <c r="J78"/>
      <c r="K78"/>
      <c r="L78"/>
      <c r="Q78"/>
      <c r="R78"/>
    </row>
    <row r="79" spans="1:44" ht="12.75" customHeight="1">
      <c r="A79"/>
      <c r="B79" s="270"/>
      <c r="C79" s="270"/>
      <c r="D79" s="270"/>
      <c r="E79" s="192"/>
      <c r="G79"/>
      <c r="H79" s="209"/>
      <c r="I79" s="210"/>
      <c r="J79"/>
      <c r="K79"/>
      <c r="L79"/>
      <c r="Q79" s="211"/>
      <c r="R79" s="211"/>
    </row>
    <row r="80" spans="1:44" ht="12.75" customHeight="1">
      <c r="A80"/>
      <c r="B80" s="272"/>
      <c r="C80" s="267"/>
      <c r="D80" s="268"/>
      <c r="G80"/>
      <c r="H80"/>
      <c r="I80"/>
      <c r="J80"/>
      <c r="K80"/>
      <c r="L80"/>
      <c r="Q80" s="211"/>
      <c r="R80" s="211"/>
    </row>
    <row r="81" spans="1:12" ht="14.25">
      <c r="A81" s="212"/>
      <c r="B81"/>
      <c r="C81" s="212"/>
      <c r="G81" s="213"/>
      <c r="H81" s="209"/>
      <c r="I81" s="209"/>
      <c r="J81"/>
      <c r="K81"/>
      <c r="L81"/>
    </row>
    <row r="82" spans="1:12" ht="15">
      <c r="A82" s="207"/>
      <c r="B82" s="207"/>
      <c r="G82" s="214"/>
      <c r="H82" s="209"/>
      <c r="I82" s="209"/>
      <c r="J82"/>
      <c r="K82"/>
      <c r="L82"/>
    </row>
    <row r="83" spans="1:12" ht="15">
      <c r="A83" s="207"/>
      <c r="B83" s="207"/>
      <c r="G83" s="215"/>
      <c r="H83"/>
      <c r="I83"/>
      <c r="J83"/>
      <c r="K83" s="215"/>
      <c r="L83" s="216"/>
    </row>
    <row r="84" spans="1:12" ht="15">
      <c r="A84" s="207"/>
      <c r="B84" s="207"/>
      <c r="G84" s="217"/>
      <c r="H84"/>
      <c r="I84"/>
      <c r="J84"/>
      <c r="K84"/>
      <c r="L84"/>
    </row>
    <row r="85" spans="1:12" ht="15">
      <c r="A85" s="207"/>
      <c r="B85" s="207"/>
      <c r="H85"/>
      <c r="I85"/>
      <c r="J85"/>
      <c r="K85" s="218"/>
      <c r="L85" s="219"/>
    </row>
    <row r="86" spans="1:12" ht="17.100000000000001" customHeight="1">
      <c r="A86" s="220"/>
      <c r="B86" s="208"/>
      <c r="H86"/>
      <c r="I86"/>
      <c r="J86"/>
    </row>
    <row r="87" spans="1:12" ht="17.100000000000001" customHeight="1">
      <c r="A87" s="220"/>
      <c r="B87" s="208"/>
      <c r="H87" s="445"/>
      <c r="I87" s="445"/>
      <c r="J87" s="445"/>
    </row>
    <row r="88" spans="1:12" ht="17.100000000000001" customHeight="1">
      <c r="A88" s="220"/>
      <c r="B88" s="208"/>
    </row>
    <row r="89" spans="1:12" ht="17.100000000000001" customHeight="1">
      <c r="A89" s="220"/>
      <c r="B89" s="208"/>
    </row>
    <row r="90" spans="1:12" ht="17.100000000000001" customHeight="1">
      <c r="B90" s="221"/>
    </row>
  </sheetData>
  <sheetProtection selectLockedCells="1" selectUnlockedCells="1"/>
  <mergeCells count="19">
    <mergeCell ref="B54:D58"/>
    <mergeCell ref="B59:D62"/>
    <mergeCell ref="B64:D64"/>
    <mergeCell ref="H87:J87"/>
    <mergeCell ref="L15:O15"/>
    <mergeCell ref="G16:J16"/>
    <mergeCell ref="L16:N16"/>
    <mergeCell ref="L19:N19"/>
    <mergeCell ref="K23:N23"/>
    <mergeCell ref="B50:D51"/>
    <mergeCell ref="B35:E36"/>
    <mergeCell ref="L4:O4"/>
    <mergeCell ref="L6:O6"/>
    <mergeCell ref="G9:J9"/>
    <mergeCell ref="L9:O9"/>
    <mergeCell ref="L11:O11"/>
    <mergeCell ref="L13:O13"/>
    <mergeCell ref="L14:O14"/>
    <mergeCell ref="G15:J15"/>
  </mergeCells>
  <printOptions horizontalCentered="1"/>
  <pageMargins left="1.0597222222222222" right="0.19652777777777777" top="0.8354166666666667" bottom="0.53194444444444444" header="0.51180555555555551" footer="0.51180555555555551"/>
  <pageSetup paperSize="9" scale="44" firstPageNumber="0" fitToWidth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Титул</vt:lpstr>
      <vt:lpstr>38.02.04</vt:lpstr>
      <vt:lpstr>Пояснительная записка</vt:lpstr>
      <vt:lpstr>'38.02.04'!_xlnm.Print_Area</vt:lpstr>
      <vt:lpstr>'Пояснительная записка'!_xlnm.Print_Area</vt:lpstr>
      <vt:lpstr>Титул!_xlnm.Print_Area</vt:lpstr>
      <vt:lpstr>Excel_BuiltIn_Print_Area_2_1</vt:lpstr>
      <vt:lpstr>Excel_BuiltIn_Print_Area_3_1</vt:lpstr>
      <vt:lpstr>'38.02.04'!Область_печати</vt:lpstr>
      <vt:lpstr>'Пояснительная записка'!Область_печати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Мария Красюкова</cp:lastModifiedBy>
  <cp:revision>55</cp:revision>
  <cp:lastPrinted>2021-09-13T07:18:23Z</cp:lastPrinted>
  <dcterms:created xsi:type="dcterms:W3CDTF">2011-02-08T08:30:02Z</dcterms:created>
  <dcterms:modified xsi:type="dcterms:W3CDTF">2021-09-14T16:58:09Z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